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arry\Downloads\"/>
    </mc:Choice>
  </mc:AlternateContent>
  <bookViews>
    <workbookView xWindow="0" yWindow="0" windowWidth="23040" windowHeight="11256"/>
  </bookViews>
  <sheets>
    <sheet name="Sheet1" sheetId="1" r:id="rId1"/>
  </sheets>
  <definedNames>
    <definedName name="_xlnm.Print_Area" localSheetId="0">Sheet1!$B$1:$AS$69</definedName>
  </definedNames>
  <calcPr calcId="152511" iterate="1"/>
</workbook>
</file>

<file path=xl/calcChain.xml><?xml version="1.0" encoding="utf-8"?>
<calcChain xmlns="http://schemas.openxmlformats.org/spreadsheetml/2006/main">
  <c r="AS57" i="1" l="1"/>
  <c r="AQ57" i="1"/>
  <c r="AO57" i="1"/>
  <c r="AM57" i="1"/>
  <c r="AK57" i="1"/>
  <c r="AI57" i="1"/>
  <c r="AG57" i="1"/>
  <c r="AE57" i="1"/>
  <c r="AC57" i="1"/>
  <c r="AA57" i="1"/>
  <c r="Y57" i="1"/>
  <c r="W57" i="1"/>
  <c r="U57" i="1"/>
  <c r="S57" i="1"/>
  <c r="Q57" i="1"/>
  <c r="O57" i="1"/>
  <c r="M57" i="1"/>
  <c r="K57" i="1"/>
  <c r="I57" i="1"/>
  <c r="G57" i="1"/>
  <c r="AS56" i="1"/>
  <c r="AQ56" i="1"/>
  <c r="AO56" i="1"/>
  <c r="AM56" i="1"/>
  <c r="AK56" i="1"/>
  <c r="AI56" i="1"/>
  <c r="AG56" i="1"/>
  <c r="AE56" i="1"/>
  <c r="AC56" i="1"/>
  <c r="AA56" i="1"/>
  <c r="Y56" i="1"/>
  <c r="W56" i="1"/>
  <c r="U56" i="1"/>
  <c r="S56" i="1"/>
  <c r="Q56" i="1"/>
  <c r="O56" i="1"/>
  <c r="M56" i="1"/>
  <c r="K56" i="1"/>
  <c r="I56" i="1"/>
  <c r="G56" i="1"/>
  <c r="AS55" i="1"/>
  <c r="AQ55" i="1"/>
  <c r="AO55" i="1"/>
  <c r="AM55" i="1"/>
  <c r="AK55" i="1"/>
  <c r="AI55" i="1"/>
  <c r="AG55" i="1"/>
  <c r="AE55" i="1"/>
  <c r="AC55" i="1"/>
  <c r="AA55" i="1"/>
  <c r="Y55" i="1"/>
  <c r="W55" i="1"/>
  <c r="U55" i="1"/>
  <c r="S55" i="1"/>
  <c r="Q55" i="1"/>
  <c r="O55" i="1"/>
  <c r="M55" i="1"/>
  <c r="K55" i="1"/>
  <c r="I55" i="1"/>
  <c r="G55" i="1"/>
  <c r="AS54" i="1"/>
  <c r="AQ54" i="1"/>
  <c r="AO54" i="1"/>
  <c r="AM54" i="1"/>
  <c r="AK54" i="1"/>
  <c r="AI54" i="1"/>
  <c r="AG54" i="1"/>
  <c r="AE54" i="1"/>
  <c r="AC54" i="1"/>
  <c r="AA54" i="1"/>
  <c r="Y54" i="1"/>
  <c r="W54" i="1"/>
  <c r="U54" i="1"/>
  <c r="S54" i="1"/>
  <c r="Q54" i="1"/>
  <c r="O54" i="1"/>
  <c r="M54" i="1"/>
  <c r="K54" i="1"/>
  <c r="I54" i="1"/>
  <c r="G54" i="1"/>
  <c r="AS53" i="1"/>
  <c r="AQ53" i="1"/>
  <c r="AO53" i="1"/>
  <c r="AM53" i="1"/>
  <c r="AK53" i="1"/>
  <c r="AI53" i="1"/>
  <c r="AG53" i="1"/>
  <c r="AE53" i="1"/>
  <c r="AC53" i="1"/>
  <c r="AA53" i="1"/>
  <c r="Y53" i="1"/>
  <c r="W53" i="1"/>
  <c r="U53" i="1"/>
  <c r="S53" i="1"/>
  <c r="Q53" i="1"/>
  <c r="O53" i="1"/>
  <c r="M53" i="1"/>
  <c r="K53" i="1"/>
  <c r="I53" i="1"/>
  <c r="G53" i="1"/>
  <c r="AS52" i="1"/>
  <c r="AQ52" i="1"/>
  <c r="AO52" i="1"/>
  <c r="AM52" i="1"/>
  <c r="AK52" i="1"/>
  <c r="AI52" i="1"/>
  <c r="AG52" i="1"/>
  <c r="AE52" i="1"/>
  <c r="AC52" i="1"/>
  <c r="AA52" i="1"/>
  <c r="Y52" i="1"/>
  <c r="W52" i="1"/>
  <c r="U52" i="1"/>
  <c r="S52" i="1"/>
  <c r="Q52" i="1"/>
  <c r="O52" i="1"/>
  <c r="M52" i="1"/>
  <c r="K52" i="1"/>
  <c r="I52" i="1"/>
  <c r="G52" i="1"/>
  <c r="AS51" i="1"/>
  <c r="AQ51" i="1"/>
  <c r="AO51" i="1"/>
  <c r="AM51" i="1"/>
  <c r="AK51" i="1"/>
  <c r="AI51" i="1"/>
  <c r="AG51" i="1"/>
  <c r="AE51" i="1"/>
  <c r="AC51" i="1"/>
  <c r="AA51" i="1"/>
  <c r="Y51" i="1"/>
  <c r="W51" i="1"/>
  <c r="U51" i="1"/>
  <c r="S51" i="1"/>
  <c r="Q51" i="1"/>
  <c r="O51" i="1"/>
  <c r="M51" i="1"/>
  <c r="K51" i="1"/>
  <c r="I51" i="1"/>
  <c r="G51" i="1"/>
  <c r="AS50" i="1"/>
  <c r="AQ50" i="1"/>
  <c r="AO50" i="1"/>
  <c r="AM50" i="1"/>
  <c r="AK50" i="1"/>
  <c r="AI50" i="1"/>
  <c r="AG50" i="1"/>
  <c r="AE50" i="1"/>
  <c r="AC50" i="1"/>
  <c r="AA50" i="1"/>
  <c r="Y50" i="1"/>
  <c r="W50" i="1"/>
  <c r="U50" i="1"/>
  <c r="S50" i="1"/>
  <c r="Q50" i="1"/>
  <c r="O50" i="1"/>
  <c r="M50" i="1"/>
  <c r="K50" i="1"/>
  <c r="I50" i="1"/>
  <c r="G50" i="1"/>
  <c r="AS49" i="1"/>
  <c r="AQ49" i="1"/>
  <c r="AO49" i="1"/>
  <c r="AM49" i="1"/>
  <c r="AK49" i="1"/>
  <c r="AI49" i="1"/>
  <c r="AG49" i="1"/>
  <c r="AE49" i="1"/>
  <c r="AC49" i="1"/>
  <c r="AA49" i="1"/>
  <c r="Y49" i="1"/>
  <c r="W49" i="1"/>
  <c r="U49" i="1"/>
  <c r="S49" i="1"/>
  <c r="Q49" i="1"/>
  <c r="O49" i="1"/>
  <c r="M49" i="1"/>
  <c r="K49" i="1"/>
  <c r="I49" i="1"/>
  <c r="G49" i="1"/>
  <c r="AS48" i="1"/>
  <c r="AQ48" i="1"/>
  <c r="AO48" i="1"/>
  <c r="AM48" i="1"/>
  <c r="AK48" i="1"/>
  <c r="AI48" i="1"/>
  <c r="AG48" i="1"/>
  <c r="AE48" i="1"/>
  <c r="AC48" i="1"/>
  <c r="AA48" i="1"/>
  <c r="Y48" i="1"/>
  <c r="W48" i="1"/>
  <c r="U48" i="1"/>
  <c r="S48" i="1"/>
  <c r="Q48" i="1"/>
  <c r="O48" i="1"/>
  <c r="M48" i="1"/>
  <c r="K48" i="1"/>
  <c r="I48" i="1"/>
  <c r="G48" i="1"/>
  <c r="AS47" i="1"/>
  <c r="AQ47" i="1"/>
  <c r="AO47" i="1"/>
  <c r="AM47" i="1"/>
  <c r="AK47" i="1"/>
  <c r="AI47" i="1"/>
  <c r="AG47" i="1"/>
  <c r="AE47" i="1"/>
  <c r="AC47" i="1"/>
  <c r="AA47" i="1"/>
  <c r="Y47" i="1"/>
  <c r="W47" i="1"/>
  <c r="U47" i="1"/>
  <c r="S47" i="1"/>
  <c r="Q47" i="1"/>
  <c r="O47" i="1"/>
  <c r="M47" i="1"/>
  <c r="K47" i="1"/>
  <c r="I47" i="1"/>
  <c r="G47" i="1"/>
  <c r="AS46" i="1"/>
  <c r="AQ46" i="1"/>
  <c r="AO46" i="1"/>
  <c r="AM46" i="1"/>
  <c r="AK46" i="1"/>
  <c r="AI46" i="1"/>
  <c r="AG46" i="1"/>
  <c r="AE46" i="1"/>
  <c r="AC46" i="1"/>
  <c r="AA46" i="1"/>
  <c r="Y46" i="1"/>
  <c r="W46" i="1"/>
  <c r="U46" i="1"/>
  <c r="S46" i="1"/>
  <c r="Q46" i="1"/>
  <c r="O46" i="1"/>
  <c r="M46" i="1"/>
  <c r="K46" i="1"/>
  <c r="I46" i="1"/>
  <c r="G46" i="1"/>
  <c r="AS45" i="1"/>
  <c r="AQ45" i="1"/>
  <c r="AO45" i="1"/>
  <c r="AM45" i="1"/>
  <c r="AK45" i="1"/>
  <c r="AI45" i="1"/>
  <c r="AG45" i="1"/>
  <c r="AE45" i="1"/>
  <c r="AC45" i="1"/>
  <c r="AA45" i="1"/>
  <c r="Y45" i="1"/>
  <c r="W45" i="1"/>
  <c r="U45" i="1"/>
  <c r="S45" i="1"/>
  <c r="Q45" i="1"/>
  <c r="O45" i="1"/>
  <c r="M45" i="1"/>
  <c r="K45" i="1"/>
  <c r="I45" i="1"/>
  <c r="G45" i="1"/>
  <c r="AS44" i="1"/>
  <c r="AQ44" i="1"/>
  <c r="AO44" i="1"/>
  <c r="AM44" i="1"/>
  <c r="AK44" i="1"/>
  <c r="AI44" i="1"/>
  <c r="AG44" i="1"/>
  <c r="AE44" i="1"/>
  <c r="AC44" i="1"/>
  <c r="AA44" i="1"/>
  <c r="Y44" i="1"/>
  <c r="W44" i="1"/>
  <c r="U44" i="1"/>
  <c r="S44" i="1"/>
  <c r="Q44" i="1"/>
  <c r="O44" i="1"/>
  <c r="M44" i="1"/>
  <c r="K44" i="1"/>
  <c r="I44" i="1"/>
  <c r="G44" i="1"/>
  <c r="AS43" i="1"/>
  <c r="AQ43" i="1"/>
  <c r="AO43" i="1"/>
  <c r="AM43" i="1"/>
  <c r="AK43" i="1"/>
  <c r="AI43" i="1"/>
  <c r="AG43" i="1"/>
  <c r="AE43" i="1"/>
  <c r="AC43" i="1"/>
  <c r="AA43" i="1"/>
  <c r="Y43" i="1"/>
  <c r="W43" i="1"/>
  <c r="U43" i="1"/>
  <c r="S43" i="1"/>
  <c r="Q43" i="1"/>
  <c r="O43" i="1"/>
  <c r="M43" i="1"/>
  <c r="K43" i="1"/>
  <c r="I43" i="1"/>
  <c r="G43" i="1"/>
  <c r="AS42" i="1"/>
  <c r="AQ42" i="1"/>
  <c r="AO42" i="1"/>
  <c r="AM42" i="1"/>
  <c r="AK42" i="1"/>
  <c r="AI42" i="1"/>
  <c r="AG42" i="1"/>
  <c r="AE42" i="1"/>
  <c r="AC42" i="1"/>
  <c r="AA42" i="1"/>
  <c r="Y42" i="1"/>
  <c r="W42" i="1"/>
  <c r="U42" i="1"/>
  <c r="S42" i="1"/>
  <c r="Q42" i="1"/>
  <c r="O42" i="1"/>
  <c r="M42" i="1"/>
  <c r="K42" i="1"/>
  <c r="I42" i="1"/>
  <c r="G42" i="1"/>
  <c r="AS41" i="1"/>
  <c r="AQ41" i="1"/>
  <c r="AO41" i="1"/>
  <c r="AM41" i="1"/>
  <c r="AK41" i="1"/>
  <c r="AI41" i="1"/>
  <c r="AG41" i="1"/>
  <c r="AE41" i="1"/>
  <c r="AC41" i="1"/>
  <c r="AA41" i="1"/>
  <c r="Y41" i="1"/>
  <c r="W41" i="1"/>
  <c r="U41" i="1"/>
  <c r="S41" i="1"/>
  <c r="Q41" i="1"/>
  <c r="O41" i="1"/>
  <c r="M41" i="1"/>
  <c r="K41" i="1"/>
  <c r="I41" i="1"/>
  <c r="G41" i="1"/>
  <c r="AS40" i="1"/>
  <c r="AQ40" i="1"/>
  <c r="AO40" i="1"/>
  <c r="AM40" i="1"/>
  <c r="AK40" i="1"/>
  <c r="AI40" i="1"/>
  <c r="AG40" i="1"/>
  <c r="AE40" i="1"/>
  <c r="AC40" i="1"/>
  <c r="AA40" i="1"/>
  <c r="Y40" i="1"/>
  <c r="W40" i="1"/>
  <c r="U40" i="1"/>
  <c r="S40" i="1"/>
  <c r="Q40" i="1"/>
  <c r="O40" i="1"/>
  <c r="M40" i="1"/>
  <c r="K40" i="1"/>
  <c r="I40" i="1"/>
  <c r="G40" i="1"/>
  <c r="AS39" i="1"/>
  <c r="AQ39" i="1"/>
  <c r="AO39" i="1"/>
  <c r="AM39" i="1"/>
  <c r="AK39" i="1"/>
  <c r="AI39" i="1"/>
  <c r="AG39" i="1"/>
  <c r="AE39" i="1"/>
  <c r="AC39" i="1"/>
  <c r="AA39" i="1"/>
  <c r="Y39" i="1"/>
  <c r="W39" i="1"/>
  <c r="U39" i="1"/>
  <c r="S39" i="1"/>
  <c r="Q39" i="1"/>
  <c r="O39" i="1"/>
  <c r="M39" i="1"/>
  <c r="K39" i="1"/>
  <c r="I39" i="1"/>
  <c r="G39" i="1"/>
  <c r="AS38" i="1"/>
  <c r="AQ38" i="1"/>
  <c r="AO38" i="1"/>
  <c r="AM38" i="1"/>
  <c r="AK38" i="1"/>
  <c r="AI38" i="1"/>
  <c r="AG38" i="1"/>
  <c r="AE38" i="1"/>
  <c r="AC38" i="1"/>
  <c r="AA38" i="1"/>
  <c r="Y38" i="1"/>
  <c r="W38" i="1"/>
  <c r="U38" i="1"/>
  <c r="S38" i="1"/>
  <c r="Q38" i="1"/>
  <c r="O38" i="1"/>
  <c r="M38" i="1"/>
  <c r="K38" i="1"/>
  <c r="I38" i="1"/>
  <c r="G38" i="1"/>
  <c r="AS37" i="1"/>
  <c r="AQ37" i="1"/>
  <c r="AO37" i="1"/>
  <c r="AM37" i="1"/>
  <c r="AK37" i="1"/>
  <c r="AI37" i="1"/>
  <c r="AG37" i="1"/>
  <c r="AE37" i="1"/>
  <c r="AC37" i="1"/>
  <c r="AA37" i="1"/>
  <c r="Y37" i="1"/>
  <c r="W37" i="1"/>
  <c r="U37" i="1"/>
  <c r="S37" i="1"/>
  <c r="Q37" i="1"/>
  <c r="O37" i="1"/>
  <c r="M37" i="1"/>
  <c r="K37" i="1"/>
  <c r="I37" i="1"/>
  <c r="G37" i="1"/>
  <c r="AS36" i="1"/>
  <c r="AQ36" i="1"/>
  <c r="AO36" i="1"/>
  <c r="AM36" i="1"/>
  <c r="AK36" i="1"/>
  <c r="AI36" i="1"/>
  <c r="AG36" i="1"/>
  <c r="AE36" i="1"/>
  <c r="AC36" i="1"/>
  <c r="AA36" i="1"/>
  <c r="Y36" i="1"/>
  <c r="W36" i="1"/>
  <c r="U36" i="1"/>
  <c r="S36" i="1"/>
  <c r="Q36" i="1"/>
  <c r="O36" i="1"/>
  <c r="M36" i="1"/>
  <c r="K36" i="1"/>
  <c r="I36" i="1"/>
  <c r="G36" i="1"/>
  <c r="AS35" i="1"/>
  <c r="AQ35" i="1"/>
  <c r="AO35" i="1"/>
  <c r="AM35" i="1"/>
  <c r="AK35" i="1"/>
  <c r="AI35" i="1"/>
  <c r="AG35" i="1"/>
  <c r="AE35" i="1"/>
  <c r="AC35" i="1"/>
  <c r="AA35" i="1"/>
  <c r="Y35" i="1"/>
  <c r="W35" i="1"/>
  <c r="U35" i="1"/>
  <c r="S35" i="1"/>
  <c r="Q35" i="1"/>
  <c r="O35" i="1"/>
  <c r="M35" i="1"/>
  <c r="K35" i="1"/>
  <c r="I35" i="1"/>
  <c r="G35" i="1"/>
  <c r="AS34" i="1"/>
  <c r="AQ34" i="1"/>
  <c r="AO34" i="1"/>
  <c r="AM34" i="1"/>
  <c r="AK34" i="1"/>
  <c r="AI34" i="1"/>
  <c r="AG34" i="1"/>
  <c r="AE34" i="1"/>
  <c r="AC34" i="1"/>
  <c r="AA34" i="1"/>
  <c r="Y34" i="1"/>
  <c r="W34" i="1"/>
  <c r="U34" i="1"/>
  <c r="S34" i="1"/>
  <c r="Q34" i="1"/>
  <c r="O34" i="1"/>
  <c r="M34" i="1"/>
  <c r="K34" i="1"/>
  <c r="I34" i="1"/>
  <c r="G34" i="1"/>
  <c r="AS33" i="1"/>
  <c r="AQ33" i="1"/>
  <c r="AO33" i="1"/>
  <c r="AM33" i="1"/>
  <c r="AK33" i="1"/>
  <c r="AI33" i="1"/>
  <c r="AG33" i="1"/>
  <c r="AE33" i="1"/>
  <c r="AC33" i="1"/>
  <c r="AA33" i="1"/>
  <c r="Y33" i="1"/>
  <c r="W33" i="1"/>
  <c r="U33" i="1"/>
  <c r="S33" i="1"/>
  <c r="Q33" i="1"/>
  <c r="O33" i="1"/>
  <c r="M33" i="1"/>
  <c r="K33" i="1"/>
  <c r="I33" i="1"/>
  <c r="G33" i="1"/>
  <c r="AS32" i="1"/>
  <c r="AQ32" i="1"/>
  <c r="AO32" i="1"/>
  <c r="AM32" i="1"/>
  <c r="AK32" i="1"/>
  <c r="AI32" i="1"/>
  <c r="AG32" i="1"/>
  <c r="AE32" i="1"/>
  <c r="AC32" i="1"/>
  <c r="AA32" i="1"/>
  <c r="Y32" i="1"/>
  <c r="W32" i="1"/>
  <c r="U32" i="1"/>
  <c r="S32" i="1"/>
  <c r="Q32" i="1"/>
  <c r="O32" i="1"/>
  <c r="M32" i="1"/>
  <c r="K32" i="1"/>
  <c r="I32" i="1"/>
  <c r="G32" i="1"/>
  <c r="AS31" i="1"/>
  <c r="AQ31" i="1"/>
  <c r="AO31" i="1"/>
  <c r="AM31" i="1"/>
  <c r="AK31" i="1"/>
  <c r="AI31" i="1"/>
  <c r="AG31" i="1"/>
  <c r="AE31" i="1"/>
  <c r="AC31" i="1"/>
  <c r="AA31" i="1"/>
  <c r="Y31" i="1"/>
  <c r="W31" i="1"/>
  <c r="U31" i="1"/>
  <c r="S31" i="1"/>
  <c r="Q31" i="1"/>
  <c r="O31" i="1"/>
  <c r="M31" i="1"/>
  <c r="K31" i="1"/>
  <c r="I31" i="1"/>
  <c r="G31" i="1"/>
  <c r="AS30" i="1"/>
  <c r="AQ30" i="1"/>
  <c r="AO30" i="1"/>
  <c r="AM30" i="1"/>
  <c r="AK30" i="1"/>
  <c r="AI30" i="1"/>
  <c r="AG30" i="1"/>
  <c r="AE30" i="1"/>
  <c r="AC30" i="1"/>
  <c r="AA30" i="1"/>
  <c r="Y30" i="1"/>
  <c r="W30" i="1"/>
  <c r="U30" i="1"/>
  <c r="S30" i="1"/>
  <c r="Q30" i="1"/>
  <c r="O30" i="1"/>
  <c r="M30" i="1"/>
  <c r="K30" i="1"/>
  <c r="I30" i="1"/>
  <c r="G30" i="1"/>
  <c r="AS29" i="1"/>
  <c r="AQ29" i="1"/>
  <c r="AO29" i="1"/>
  <c r="AM29" i="1"/>
  <c r="AK29" i="1"/>
  <c r="AI29" i="1"/>
  <c r="AG29" i="1"/>
  <c r="AE29" i="1"/>
  <c r="AC29" i="1"/>
  <c r="AA29" i="1"/>
  <c r="Y29" i="1"/>
  <c r="W29" i="1"/>
  <c r="U29" i="1"/>
  <c r="S29" i="1"/>
  <c r="Q29" i="1"/>
  <c r="O29" i="1"/>
  <c r="M29" i="1"/>
  <c r="K29" i="1"/>
  <c r="I29" i="1"/>
  <c r="G29" i="1"/>
  <c r="AS28" i="1"/>
  <c r="AQ28" i="1"/>
  <c r="AO28" i="1"/>
  <c r="AM28" i="1"/>
  <c r="AK28" i="1"/>
  <c r="AI28" i="1"/>
  <c r="AG28" i="1"/>
  <c r="AE28" i="1"/>
  <c r="AC28" i="1"/>
  <c r="AA28" i="1"/>
  <c r="Y28" i="1"/>
  <c r="W28" i="1"/>
  <c r="U28" i="1"/>
  <c r="S28" i="1"/>
  <c r="Q28" i="1"/>
  <c r="O28" i="1"/>
  <c r="M28" i="1"/>
  <c r="K28" i="1"/>
  <c r="I28" i="1"/>
  <c r="G28" i="1"/>
  <c r="AS27" i="1"/>
  <c r="AQ27" i="1"/>
  <c r="AO27" i="1"/>
  <c r="AM27" i="1"/>
  <c r="AK27" i="1"/>
  <c r="AI27" i="1"/>
  <c r="AG27" i="1"/>
  <c r="AE27" i="1"/>
  <c r="AC27" i="1"/>
  <c r="AA27" i="1"/>
  <c r="Y27" i="1"/>
  <c r="W27" i="1"/>
  <c r="U27" i="1"/>
  <c r="S27" i="1"/>
  <c r="Q27" i="1"/>
  <c r="O27" i="1"/>
  <c r="M27" i="1"/>
  <c r="K27" i="1"/>
  <c r="I27" i="1"/>
  <c r="G27" i="1"/>
  <c r="AS26" i="1"/>
  <c r="AQ26" i="1"/>
  <c r="AO26" i="1"/>
  <c r="AM26" i="1"/>
  <c r="AK26" i="1"/>
  <c r="AI26" i="1"/>
  <c r="AG26" i="1"/>
  <c r="AE26" i="1"/>
  <c r="AC26" i="1"/>
  <c r="AA26" i="1"/>
  <c r="Y26" i="1"/>
  <c r="W26" i="1"/>
  <c r="U26" i="1"/>
  <c r="S26" i="1"/>
  <c r="Q26" i="1"/>
  <c r="O26" i="1"/>
  <c r="M26" i="1"/>
  <c r="K26" i="1"/>
  <c r="I26" i="1"/>
  <c r="G26" i="1"/>
  <c r="AS25" i="1"/>
  <c r="AQ25" i="1"/>
  <c r="AO25" i="1"/>
  <c r="AM25" i="1"/>
  <c r="AK25" i="1"/>
  <c r="AI25" i="1"/>
  <c r="AG25" i="1"/>
  <c r="AE25" i="1"/>
  <c r="AC25" i="1"/>
  <c r="AA25" i="1"/>
  <c r="Y25" i="1"/>
  <c r="W25" i="1"/>
  <c r="U25" i="1"/>
  <c r="S25" i="1"/>
  <c r="Q25" i="1"/>
  <c r="O25" i="1"/>
  <c r="M25" i="1"/>
  <c r="K25" i="1"/>
  <c r="I25" i="1"/>
  <c r="G25" i="1"/>
  <c r="AS24" i="1"/>
  <c r="AQ24" i="1"/>
  <c r="AO24" i="1"/>
  <c r="AM24" i="1"/>
  <c r="AK24" i="1"/>
  <c r="AI24" i="1"/>
  <c r="AG24" i="1"/>
  <c r="AE24" i="1"/>
  <c r="AC24" i="1"/>
  <c r="AA24" i="1"/>
  <c r="Y24" i="1"/>
  <c r="W24" i="1"/>
  <c r="U24" i="1"/>
  <c r="S24" i="1"/>
  <c r="Q24" i="1"/>
  <c r="O24" i="1"/>
  <c r="M24" i="1"/>
  <c r="K24" i="1"/>
  <c r="I24" i="1"/>
  <c r="G24" i="1"/>
  <c r="AS23" i="1"/>
  <c r="AQ23" i="1"/>
  <c r="AO23" i="1"/>
  <c r="AM23" i="1"/>
  <c r="AK23" i="1"/>
  <c r="AI23" i="1"/>
  <c r="AG23" i="1"/>
  <c r="AE23" i="1"/>
  <c r="AC23" i="1"/>
  <c r="AA23" i="1"/>
  <c r="Y23" i="1"/>
  <c r="W23" i="1"/>
  <c r="U23" i="1"/>
  <c r="S23" i="1"/>
  <c r="Q23" i="1"/>
  <c r="O23" i="1"/>
  <c r="M23" i="1"/>
  <c r="K23" i="1"/>
  <c r="I23" i="1"/>
  <c r="G23" i="1"/>
  <c r="AS22" i="1"/>
  <c r="AQ22" i="1"/>
  <c r="AO22" i="1"/>
  <c r="AM22" i="1"/>
  <c r="AK22" i="1"/>
  <c r="AI22" i="1"/>
  <c r="AG22" i="1"/>
  <c r="AE22" i="1"/>
  <c r="AC22" i="1"/>
  <c r="AA22" i="1"/>
  <c r="Y22" i="1"/>
  <c r="W22" i="1"/>
  <c r="U22" i="1"/>
  <c r="S22" i="1"/>
  <c r="Q22" i="1"/>
  <c r="O22" i="1"/>
  <c r="M22" i="1"/>
  <c r="K22" i="1"/>
  <c r="I22" i="1"/>
  <c r="G22" i="1"/>
  <c r="AS21" i="1"/>
  <c r="AQ21" i="1"/>
  <c r="AO21" i="1"/>
  <c r="AM21" i="1"/>
  <c r="AK21" i="1"/>
  <c r="AI21" i="1"/>
  <c r="AG21" i="1"/>
  <c r="AE21" i="1"/>
  <c r="AC21" i="1"/>
  <c r="AA21" i="1"/>
  <c r="Y21" i="1"/>
  <c r="W21" i="1"/>
  <c r="U21" i="1"/>
  <c r="S21" i="1"/>
  <c r="Q21" i="1"/>
  <c r="O21" i="1"/>
  <c r="M21" i="1"/>
  <c r="K21" i="1"/>
  <c r="I21" i="1"/>
  <c r="G21" i="1"/>
  <c r="AS20" i="1"/>
  <c r="AQ20" i="1"/>
  <c r="AO20" i="1"/>
  <c r="AM20" i="1"/>
  <c r="AK20" i="1"/>
  <c r="AI20" i="1"/>
  <c r="AG20" i="1"/>
  <c r="AE20" i="1"/>
  <c r="AC20" i="1"/>
  <c r="AA20" i="1"/>
  <c r="Y20" i="1"/>
  <c r="W20" i="1"/>
  <c r="U20" i="1"/>
  <c r="S20" i="1"/>
  <c r="Q20" i="1"/>
  <c r="O20" i="1"/>
  <c r="M20" i="1"/>
  <c r="K20" i="1"/>
  <c r="I20" i="1"/>
  <c r="G20" i="1"/>
  <c r="AS19" i="1"/>
  <c r="AQ19" i="1"/>
  <c r="AO19" i="1"/>
  <c r="AM19" i="1"/>
  <c r="AK19" i="1"/>
  <c r="AI19" i="1"/>
  <c r="AG19" i="1"/>
  <c r="AE19" i="1"/>
  <c r="AC19" i="1"/>
  <c r="AA19" i="1"/>
  <c r="Y19" i="1"/>
  <c r="W19" i="1"/>
  <c r="U19" i="1"/>
  <c r="S19" i="1"/>
  <c r="Q19" i="1"/>
  <c r="O19" i="1"/>
  <c r="M19" i="1"/>
  <c r="K19" i="1"/>
  <c r="I19" i="1"/>
  <c r="G19" i="1"/>
  <c r="AS18" i="1"/>
  <c r="AQ18" i="1"/>
  <c r="AO18" i="1"/>
  <c r="AM18" i="1"/>
  <c r="AK18" i="1"/>
  <c r="AI18" i="1"/>
  <c r="AG18" i="1"/>
  <c r="AE18" i="1"/>
  <c r="AC18" i="1"/>
  <c r="AA18" i="1"/>
  <c r="Y18" i="1"/>
  <c r="W18" i="1"/>
  <c r="U18" i="1"/>
  <c r="S18" i="1"/>
  <c r="Q18" i="1"/>
  <c r="O18" i="1"/>
  <c r="M18" i="1"/>
  <c r="K18" i="1"/>
  <c r="I18" i="1"/>
  <c r="G18" i="1"/>
  <c r="AS17" i="1"/>
  <c r="AQ17" i="1"/>
  <c r="AO17" i="1"/>
  <c r="AM17" i="1"/>
  <c r="AK17" i="1"/>
  <c r="AI17" i="1"/>
  <c r="AG17" i="1"/>
  <c r="AE17" i="1"/>
  <c r="AC17" i="1"/>
  <c r="AA17" i="1"/>
  <c r="Y17" i="1"/>
  <c r="W17" i="1"/>
  <c r="U17" i="1"/>
  <c r="S17" i="1"/>
  <c r="Q17" i="1"/>
  <c r="O17" i="1"/>
  <c r="M17" i="1"/>
  <c r="K17" i="1"/>
  <c r="I17" i="1"/>
  <c r="G17" i="1"/>
  <c r="AS16" i="1"/>
  <c r="AQ16" i="1"/>
  <c r="AO16" i="1"/>
  <c r="AM16" i="1"/>
  <c r="AK16" i="1"/>
  <c r="AI16" i="1"/>
  <c r="AG16" i="1"/>
  <c r="AE16" i="1"/>
  <c r="AC16" i="1"/>
  <c r="AA16" i="1"/>
  <c r="Y16" i="1"/>
  <c r="W16" i="1"/>
  <c r="U16" i="1"/>
  <c r="S16" i="1"/>
  <c r="Q16" i="1"/>
  <c r="O16" i="1"/>
  <c r="M16" i="1"/>
  <c r="K16" i="1"/>
  <c r="I16" i="1"/>
  <c r="G16" i="1"/>
  <c r="AS15" i="1"/>
  <c r="AQ15" i="1"/>
  <c r="AO15" i="1"/>
  <c r="AM15" i="1"/>
  <c r="AK15" i="1"/>
  <c r="AI15" i="1"/>
  <c r="AG15" i="1"/>
  <c r="AE15" i="1"/>
  <c r="AC15" i="1"/>
  <c r="AA15" i="1"/>
  <c r="Y15" i="1"/>
  <c r="W15" i="1"/>
  <c r="U15" i="1"/>
  <c r="S15" i="1"/>
  <c r="Q15" i="1"/>
  <c r="O15" i="1"/>
  <c r="M15" i="1"/>
  <c r="K15" i="1"/>
  <c r="I15" i="1"/>
  <c r="G15" i="1"/>
  <c r="AS14" i="1"/>
  <c r="AQ14" i="1"/>
  <c r="AO14" i="1"/>
  <c r="AM14" i="1"/>
  <c r="AK14" i="1"/>
  <c r="AI14" i="1"/>
  <c r="AG14" i="1"/>
  <c r="AE14" i="1"/>
  <c r="AC14" i="1"/>
  <c r="AA14" i="1"/>
  <c r="Y14" i="1"/>
  <c r="W14" i="1"/>
  <c r="U14" i="1"/>
  <c r="S14" i="1"/>
  <c r="Q14" i="1"/>
  <c r="O14" i="1"/>
  <c r="M14" i="1"/>
  <c r="K14" i="1"/>
  <c r="I14" i="1"/>
  <c r="G14" i="1"/>
  <c r="AS13" i="1"/>
  <c r="AQ13" i="1"/>
  <c r="AO13" i="1"/>
  <c r="AM13" i="1"/>
  <c r="AK13" i="1"/>
  <c r="AI13" i="1"/>
  <c r="AG13" i="1"/>
  <c r="AE13" i="1"/>
  <c r="AC13" i="1"/>
  <c r="AA13" i="1"/>
  <c r="Y13" i="1"/>
  <c r="W13" i="1"/>
  <c r="U13" i="1"/>
  <c r="S13" i="1"/>
  <c r="Q13" i="1"/>
  <c r="O13" i="1"/>
  <c r="M13" i="1"/>
  <c r="K13" i="1"/>
  <c r="I13" i="1"/>
  <c r="G13" i="1"/>
  <c r="AS12" i="1"/>
  <c r="AQ12" i="1"/>
  <c r="AO12" i="1"/>
  <c r="AM12" i="1"/>
  <c r="AK12" i="1"/>
  <c r="AI12" i="1"/>
  <c r="AG12" i="1"/>
  <c r="AE12" i="1"/>
  <c r="AC12" i="1"/>
  <c r="AA12" i="1"/>
  <c r="Y12" i="1"/>
  <c r="W12" i="1"/>
  <c r="U12" i="1"/>
  <c r="S12" i="1"/>
  <c r="Q12" i="1"/>
  <c r="O12" i="1"/>
  <c r="M12" i="1"/>
  <c r="K12" i="1"/>
  <c r="I12" i="1"/>
  <c r="G12" i="1"/>
  <c r="AS11" i="1"/>
  <c r="AQ11" i="1"/>
  <c r="AO11" i="1"/>
  <c r="AM11" i="1"/>
  <c r="AK11" i="1"/>
  <c r="AI11" i="1"/>
  <c r="AG11" i="1"/>
  <c r="AE11" i="1"/>
  <c r="AC11" i="1"/>
  <c r="AA11" i="1"/>
  <c r="Y11" i="1"/>
  <c r="W11" i="1"/>
  <c r="U11" i="1"/>
  <c r="S11" i="1"/>
  <c r="Q11" i="1"/>
  <c r="O11" i="1"/>
  <c r="M11" i="1"/>
  <c r="K11" i="1"/>
  <c r="I11" i="1"/>
  <c r="G11" i="1"/>
  <c r="AS10" i="1"/>
  <c r="AQ10" i="1"/>
  <c r="AO10" i="1"/>
  <c r="AM10" i="1"/>
  <c r="AK10" i="1"/>
  <c r="AI10" i="1"/>
  <c r="AG10" i="1"/>
  <c r="AE10" i="1"/>
  <c r="AC10" i="1"/>
  <c r="AA10" i="1"/>
  <c r="Y10" i="1"/>
  <c r="W10" i="1"/>
  <c r="U10" i="1"/>
  <c r="S10" i="1"/>
  <c r="Q10" i="1"/>
  <c r="O10" i="1"/>
  <c r="M10" i="1"/>
  <c r="K10" i="1"/>
  <c r="I10" i="1"/>
  <c r="G10" i="1"/>
  <c r="AS9" i="1"/>
  <c r="AQ9" i="1"/>
  <c r="AO9" i="1"/>
  <c r="AM9" i="1"/>
  <c r="AK9" i="1"/>
  <c r="AI9" i="1"/>
  <c r="AG9" i="1"/>
  <c r="AE9" i="1"/>
  <c r="AC9" i="1"/>
  <c r="AA9" i="1"/>
  <c r="Y9" i="1"/>
  <c r="W9" i="1"/>
  <c r="U9" i="1"/>
  <c r="S9" i="1"/>
  <c r="Q9" i="1"/>
  <c r="O9" i="1"/>
  <c r="M9" i="1"/>
  <c r="K9" i="1"/>
  <c r="I9" i="1"/>
  <c r="G9" i="1"/>
  <c r="AS67" i="1"/>
  <c r="AQ67" i="1"/>
  <c r="AO67" i="1"/>
  <c r="AM67" i="1"/>
  <c r="AK67" i="1"/>
  <c r="AI67" i="1"/>
  <c r="AG67" i="1"/>
  <c r="AE67" i="1"/>
  <c r="AC67" i="1"/>
  <c r="AA67" i="1"/>
  <c r="Y67" i="1"/>
  <c r="W67" i="1"/>
  <c r="U67" i="1"/>
  <c r="S67" i="1"/>
  <c r="Q67" i="1"/>
  <c r="O67" i="1"/>
  <c r="M67" i="1"/>
  <c r="K67" i="1"/>
  <c r="I67" i="1"/>
  <c r="G67" i="1"/>
  <c r="AS66" i="1"/>
  <c r="AQ66" i="1"/>
  <c r="AO66" i="1"/>
  <c r="AM66" i="1"/>
  <c r="AK66" i="1"/>
  <c r="AI66" i="1"/>
  <c r="AG66" i="1"/>
  <c r="AE66" i="1"/>
  <c r="AC66" i="1"/>
  <c r="AA66" i="1"/>
  <c r="Y66" i="1"/>
  <c r="W66" i="1"/>
  <c r="U66" i="1"/>
  <c r="S66" i="1"/>
  <c r="Q66" i="1"/>
  <c r="O66" i="1"/>
  <c r="M66" i="1"/>
  <c r="K66" i="1"/>
  <c r="I66" i="1"/>
  <c r="G66" i="1"/>
  <c r="AS65" i="1"/>
  <c r="AQ65" i="1"/>
  <c r="AO65" i="1"/>
  <c r="AM65" i="1"/>
  <c r="AK65" i="1"/>
  <c r="AI65" i="1"/>
  <c r="AG65" i="1"/>
  <c r="AE65" i="1"/>
  <c r="AC65" i="1"/>
  <c r="AA65" i="1"/>
  <c r="Y65" i="1"/>
  <c r="W65" i="1"/>
  <c r="U65" i="1"/>
  <c r="S65" i="1"/>
  <c r="Q65" i="1"/>
  <c r="O65" i="1"/>
  <c r="M65" i="1"/>
  <c r="K65" i="1"/>
  <c r="I65" i="1"/>
  <c r="G65" i="1"/>
  <c r="AS64" i="1"/>
  <c r="AQ64" i="1"/>
  <c r="AO64" i="1"/>
  <c r="AM64" i="1"/>
  <c r="AK64" i="1"/>
  <c r="AI64" i="1"/>
  <c r="AG64" i="1"/>
  <c r="AE64" i="1"/>
  <c r="AC64" i="1"/>
  <c r="AA64" i="1"/>
  <c r="Y64" i="1"/>
  <c r="W64" i="1"/>
  <c r="U64" i="1"/>
  <c r="S64" i="1"/>
  <c r="Q64" i="1"/>
  <c r="O64" i="1"/>
  <c r="M64" i="1"/>
  <c r="K64" i="1"/>
  <c r="I64" i="1"/>
  <c r="G64" i="1"/>
  <c r="AS63" i="1"/>
  <c r="AQ63" i="1"/>
  <c r="AO63" i="1"/>
  <c r="AM63" i="1"/>
  <c r="AK63" i="1"/>
  <c r="AI63" i="1"/>
  <c r="AG63" i="1"/>
  <c r="AE63" i="1"/>
  <c r="AC63" i="1"/>
  <c r="AA63" i="1"/>
  <c r="Y63" i="1"/>
  <c r="W63" i="1"/>
  <c r="U63" i="1"/>
  <c r="S63" i="1"/>
  <c r="Q63" i="1"/>
  <c r="O63" i="1"/>
  <c r="M63" i="1"/>
  <c r="K63" i="1"/>
  <c r="I63" i="1"/>
  <c r="G63" i="1"/>
  <c r="AS62" i="1"/>
  <c r="AQ62" i="1"/>
  <c r="AO62" i="1"/>
  <c r="AM62" i="1"/>
  <c r="AK62" i="1"/>
  <c r="AI62" i="1"/>
  <c r="AG62" i="1"/>
  <c r="AE62" i="1"/>
  <c r="AC62" i="1"/>
  <c r="AA62" i="1"/>
  <c r="Y62" i="1"/>
  <c r="W62" i="1"/>
  <c r="U62" i="1"/>
  <c r="S62" i="1"/>
  <c r="Q62" i="1"/>
  <c r="O62" i="1"/>
  <c r="M62" i="1"/>
  <c r="K62" i="1"/>
  <c r="I62" i="1"/>
  <c r="G62" i="1"/>
  <c r="AS61" i="1"/>
  <c r="AQ61" i="1"/>
  <c r="AO61" i="1"/>
  <c r="AM61" i="1"/>
  <c r="AK61" i="1"/>
  <c r="AI61" i="1"/>
  <c r="AG61" i="1"/>
  <c r="AE61" i="1"/>
  <c r="AC61" i="1"/>
  <c r="AA61" i="1"/>
  <c r="Y61" i="1"/>
  <c r="W61" i="1"/>
  <c r="U61" i="1"/>
  <c r="S61" i="1"/>
  <c r="Q61" i="1"/>
  <c r="O61" i="1"/>
  <c r="M61" i="1"/>
  <c r="K61" i="1"/>
  <c r="I61" i="1"/>
  <c r="G61" i="1"/>
  <c r="AS60" i="1"/>
  <c r="AQ60" i="1"/>
  <c r="AO60" i="1"/>
  <c r="AM60" i="1"/>
  <c r="AK60" i="1"/>
  <c r="AI60" i="1"/>
  <c r="AG60" i="1"/>
  <c r="AE60" i="1"/>
  <c r="AC60" i="1"/>
  <c r="AA60" i="1"/>
  <c r="Y60" i="1"/>
  <c r="W60" i="1"/>
  <c r="U60" i="1"/>
  <c r="S60" i="1"/>
  <c r="Q60" i="1"/>
  <c r="O60" i="1"/>
  <c r="M60" i="1"/>
  <c r="K60" i="1"/>
  <c r="I60" i="1"/>
  <c r="G60" i="1"/>
  <c r="AS59" i="1"/>
  <c r="AQ59" i="1"/>
  <c r="AO59" i="1"/>
  <c r="AM59" i="1"/>
  <c r="AK59" i="1"/>
  <c r="AI59" i="1"/>
  <c r="AG59" i="1"/>
  <c r="AE59" i="1"/>
  <c r="AC59" i="1"/>
  <c r="AA59" i="1"/>
  <c r="Y59" i="1"/>
  <c r="W59" i="1"/>
  <c r="U59" i="1"/>
  <c r="S59" i="1"/>
  <c r="Q59" i="1"/>
  <c r="O59" i="1"/>
  <c r="M59" i="1"/>
  <c r="K59" i="1"/>
  <c r="I59" i="1"/>
  <c r="G59" i="1"/>
  <c r="AS58" i="1"/>
  <c r="AQ58" i="1"/>
  <c r="AO58" i="1"/>
  <c r="AM58" i="1"/>
  <c r="AK58" i="1"/>
  <c r="AI58" i="1"/>
  <c r="AG58" i="1"/>
  <c r="AE58" i="1"/>
  <c r="AC58" i="1"/>
  <c r="AA58" i="1"/>
  <c r="Y58" i="1"/>
  <c r="W58" i="1"/>
  <c r="U58" i="1"/>
  <c r="S58" i="1"/>
  <c r="Q58" i="1"/>
  <c r="O58" i="1"/>
  <c r="M58" i="1"/>
  <c r="K58" i="1"/>
  <c r="I58" i="1"/>
  <c r="G58" i="1"/>
  <c r="E67" i="1" l="1"/>
  <c r="E66" i="1"/>
  <c r="E65" i="1"/>
  <c r="E64" i="1"/>
  <c r="E63" i="1"/>
  <c r="E62" i="1"/>
  <c r="E61" i="1"/>
  <c r="E60" i="1"/>
  <c r="E59" i="1"/>
  <c r="E58" i="1"/>
  <c r="E57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56" i="1"/>
  <c r="E55" i="1"/>
  <c r="E54" i="1"/>
  <c r="AP69" i="1"/>
  <c r="AL69" i="1"/>
  <c r="AH69" i="1"/>
  <c r="AF69" i="1"/>
  <c r="AD69" i="1"/>
  <c r="AB69" i="1"/>
  <c r="AR68" i="1"/>
  <c r="AP68" i="1"/>
  <c r="AN68" i="1"/>
  <c r="AL68" i="1"/>
  <c r="AJ68" i="1"/>
  <c r="AJ69" i="1"/>
  <c r="AH68" i="1"/>
  <c r="AF68" i="1"/>
  <c r="AD68" i="1"/>
  <c r="AB68" i="1"/>
  <c r="Z68" i="1"/>
  <c r="Z69" i="1"/>
  <c r="X68" i="1"/>
  <c r="X69" i="1"/>
  <c r="V68" i="1"/>
  <c r="V69" i="1"/>
  <c r="T68" i="1"/>
  <c r="T69" i="1"/>
  <c r="R68" i="1"/>
  <c r="R69" i="1"/>
  <c r="P68" i="1"/>
  <c r="P69" i="1"/>
  <c r="N68" i="1"/>
  <c r="N69" i="1"/>
  <c r="L68" i="1"/>
  <c r="J68" i="1"/>
  <c r="H68" i="1"/>
  <c r="F68" i="1"/>
  <c r="D68" i="1"/>
  <c r="J69" i="1"/>
  <c r="AR69" i="1"/>
  <c r="AN69" i="1"/>
  <c r="L69" i="1"/>
  <c r="H69" i="1"/>
  <c r="E68" i="1" l="1"/>
  <c r="F69" i="1"/>
</calcChain>
</file>

<file path=xl/sharedStrings.xml><?xml version="1.0" encoding="utf-8"?>
<sst xmlns="http://schemas.openxmlformats.org/spreadsheetml/2006/main" count="145" uniqueCount="122">
  <si>
    <t xml:space="preserve">Borrower : </t>
  </si>
  <si>
    <t xml:space="preserve">Loan # : </t>
  </si>
  <si>
    <t xml:space="preserve">General Contractor : </t>
  </si>
  <si>
    <t xml:space="preserve">Property : </t>
  </si>
  <si>
    <t xml:space="preserve">Phone : </t>
  </si>
  <si>
    <t>Original Costs</t>
  </si>
  <si>
    <t>Undisbursed Balance</t>
  </si>
  <si>
    <t>Draw Request 1</t>
  </si>
  <si>
    <t>% Complete</t>
  </si>
  <si>
    <t>Draw Request 2</t>
  </si>
  <si>
    <t>Draw Request 3</t>
  </si>
  <si>
    <t>Draw Request 4</t>
  </si>
  <si>
    <t>Draw Request 5</t>
  </si>
  <si>
    <t>2. Permits</t>
  </si>
  <si>
    <t>3. Excavation</t>
  </si>
  <si>
    <t>4. Footing/Foundation</t>
  </si>
  <si>
    <t>5. Framing Material</t>
  </si>
  <si>
    <t>6. Trusses</t>
  </si>
  <si>
    <t>7. Framing Labor</t>
  </si>
  <si>
    <t>8. Roofing</t>
  </si>
  <si>
    <t>10. Plumbing-Rough</t>
  </si>
  <si>
    <t>11. Electrical-Rough</t>
  </si>
  <si>
    <t>12. Fireplace</t>
  </si>
  <si>
    <t>15. Basement &amp; Garage Floor</t>
  </si>
  <si>
    <t>16. Siding</t>
  </si>
  <si>
    <t>17. Heating/Air Cond.</t>
  </si>
  <si>
    <t>18. Insulation</t>
  </si>
  <si>
    <t>20. Sewer/Septic</t>
  </si>
  <si>
    <t>21. Water Hook-Up</t>
  </si>
  <si>
    <t>23. Downspouts/Gutters/Drainage</t>
  </si>
  <si>
    <t>24. Exterior Painting</t>
  </si>
  <si>
    <t>25. Interior Painting</t>
  </si>
  <si>
    <t>26. Countertops</t>
  </si>
  <si>
    <t>28. Lino/Tile/Vinyl</t>
  </si>
  <si>
    <t>29. Plumbing Finish</t>
  </si>
  <si>
    <t>31. Electrical Finish</t>
  </si>
  <si>
    <t>32. Carpets</t>
  </si>
  <si>
    <t>33. Hardwood Floors</t>
  </si>
  <si>
    <t>34. Interior Doors/Trim/Millwork</t>
  </si>
  <si>
    <t>35. Finish Labor</t>
  </si>
  <si>
    <t>36. Finish Hardware</t>
  </si>
  <si>
    <t xml:space="preserve">37. Appliances </t>
  </si>
  <si>
    <t>38. Decks &amp; Back Patio/Railings</t>
  </si>
  <si>
    <t>40. Clean-Up</t>
  </si>
  <si>
    <t>41. Landscaping</t>
  </si>
  <si>
    <t>42. Fencing/Gates</t>
  </si>
  <si>
    <t>TOTAL CONSTRUCTION COSTS</t>
  </si>
  <si>
    <t>Purchase framing package</t>
  </si>
  <si>
    <t>N/A - refer to Item 5</t>
  </si>
  <si>
    <t>Install all framing and sheathing per specs</t>
  </si>
  <si>
    <t>Install all roofing per specs</t>
  </si>
  <si>
    <t>Install all windows and exterior doors per specs</t>
  </si>
  <si>
    <t>Install all plumbing rough-in per specs</t>
  </si>
  <si>
    <t>Install all electrical rough-in per specs</t>
  </si>
  <si>
    <t>Install gas fireplace insert per specs</t>
  </si>
  <si>
    <t>N/A</t>
  </si>
  <si>
    <t>N/A - refer to Item 4</t>
  </si>
  <si>
    <t>Install all siding and siding trim per specs</t>
  </si>
  <si>
    <t>Install all insulation per specs</t>
  </si>
  <si>
    <t>Install and finish all drywall per specs</t>
  </si>
  <si>
    <t>Install gutter system per specs</t>
  </si>
  <si>
    <t>Paint exterior of house</t>
  </si>
  <si>
    <t>Paint interior of house. Paint all interior trim</t>
  </si>
  <si>
    <t>Trim-out all plumbing</t>
  </si>
  <si>
    <t>Install garage door</t>
  </si>
  <si>
    <t>Trim-out all electrical</t>
  </si>
  <si>
    <t>Install all carpet</t>
  </si>
  <si>
    <t>Install all door and bathroom hardware</t>
  </si>
  <si>
    <t>Install applicable appliance package</t>
  </si>
  <si>
    <t>Install concrete driveway, walkway per specs</t>
  </si>
  <si>
    <t>Install all landscaping per specs</t>
  </si>
  <si>
    <t>Complete arch plans, engineer calcs</t>
  </si>
  <si>
    <t>19. Drywall/Tape/Texture</t>
  </si>
  <si>
    <t>N/A - refer to Item 10</t>
  </si>
  <si>
    <t>Install all cabinets and countertops per specs</t>
  </si>
  <si>
    <t>N/A  - refer to Item 27</t>
  </si>
  <si>
    <t>N/A - refer to Item 41</t>
  </si>
  <si>
    <t>Organize and gather all required documents. Submit and pay permit fees</t>
  </si>
  <si>
    <t>Demolition of existing addition. Demoltion of existing building interior (to studs)</t>
  </si>
  <si>
    <t>1. Architectural Plans/Engineering</t>
  </si>
  <si>
    <t>Excavate; pour and finish all footings and foundation work</t>
  </si>
  <si>
    <t>9. Windows/Exterior Doors</t>
  </si>
  <si>
    <t>Install HVAC</t>
  </si>
  <si>
    <t>27. Cabinets/Countertops</t>
  </si>
  <si>
    <t>Install all tile. Vinyl included in this price</t>
  </si>
  <si>
    <t>Install all hardwood floors</t>
  </si>
  <si>
    <t>Install deck &amp; patio per plans. Patio was not included in the orig. estimate. SKN will try to fit in $.</t>
  </si>
  <si>
    <t>39. Concrete</t>
  </si>
  <si>
    <t>Land survey, asbestos test, asbestos abatement, rodent abatement</t>
  </si>
  <si>
    <t>Draw Request 6</t>
  </si>
  <si>
    <t>Draw Request 7</t>
  </si>
  <si>
    <t>Draw Request 8</t>
  </si>
  <si>
    <t>Draw Request 9</t>
  </si>
  <si>
    <t>Draw Request 10</t>
  </si>
  <si>
    <t>Draw Request 11</t>
  </si>
  <si>
    <t>Draw Request 12</t>
  </si>
  <si>
    <t>Draw Request 13</t>
  </si>
  <si>
    <t>Draw Request 14</t>
  </si>
  <si>
    <t>Draw Request 15</t>
  </si>
  <si>
    <t>Draw Request 16</t>
  </si>
  <si>
    <t>Draw Request 17</t>
  </si>
  <si>
    <t>Draw Request 18</t>
  </si>
  <si>
    <t>Draw Request 19</t>
  </si>
  <si>
    <t>Draw Request 20</t>
  </si>
  <si>
    <t>DRAWS REMAINING</t>
  </si>
  <si>
    <t>CONSTRUCTION COST DETAIL</t>
  </si>
  <si>
    <t>Item</t>
  </si>
  <si>
    <t>Scope of Work</t>
  </si>
  <si>
    <t>46. Lot survey</t>
  </si>
  <si>
    <t>47. Temp power</t>
  </si>
  <si>
    <t>48. Excavation for foundation</t>
  </si>
  <si>
    <t>13. Ledgestone</t>
  </si>
  <si>
    <t>14. Backfill and drainage</t>
  </si>
  <si>
    <t xml:space="preserve"> </t>
  </si>
  <si>
    <t>22.Storm water hook up</t>
  </si>
  <si>
    <t>30. Exterior doors/Garage doors</t>
  </si>
  <si>
    <t xml:space="preserve"> millwork &amp; doors</t>
  </si>
  <si>
    <t>Install millwork and cabinets</t>
  </si>
  <si>
    <t>44. Accounting</t>
  </si>
  <si>
    <t>45. Insurance</t>
  </si>
  <si>
    <t>43. Roadway access/sidewald</t>
  </si>
  <si>
    <t>49. 12 Stone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</si>
</sst>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&quot;&quot;$&quot;* #,##0.00&quot; &quot;;&quot; &quot;&quot;$&quot;* \(#,##0.00\);&quot; &quot;&quot;$&quot;* &quot;-&quot;??&quot; &quot;"/>
  </numFmts>
  <fonts count="12" x14ac:knownFonts="1">
    <font>
      <sz val="12"/>
      <color indexed="8"/>
      <name val="Verdana"/>
    </font>
    <font>
      <sz val="12"/>
      <color indexed="8"/>
      <name val="Verdana"/>
      <family val="2"/>
    </font>
    <font>
      <b/>
      <sz val="14"/>
      <color indexed="8"/>
      <name val="Garamond"/>
      <family val="1"/>
    </font>
    <font>
      <b/>
      <sz val="11"/>
      <color indexed="8"/>
      <name val="Garamond"/>
      <family val="1"/>
    </font>
    <font>
      <b/>
      <sz val="18"/>
      <color indexed="8"/>
      <name val="Garamond"/>
      <family val="1"/>
    </font>
    <font>
      <sz val="16"/>
      <color indexed="8"/>
      <name val="Garamond"/>
      <family val="1"/>
    </font>
    <font>
      <sz val="16"/>
      <color indexed="8"/>
      <name val="Calibri"/>
      <family val="2"/>
    </font>
    <font>
      <b/>
      <sz val="16"/>
      <color indexed="8"/>
      <name val="Garamond"/>
      <family val="1"/>
    </font>
    <font>
      <b/>
      <sz val="12"/>
      <color indexed="8"/>
      <name val="Verdana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2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4506668294322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1">
    <xf numFmtId="0" fontId="0" fillId="0" borderId="0" xfId="0" applyFont="1" applyAlignment="1">
      <alignment vertical="top" wrapText="1"/>
    </xf>
    <xf numFmtId="0" fontId="1" fillId="0" borderId="1" xfId="0" applyNumberFormat="1" applyFont="1" applyBorder="1" applyAlignment="1">
      <alignment vertical="top" wrapText="1"/>
    </xf>
    <xf numFmtId="0" fontId="10" fillId="0" borderId="1" xfId="0" applyNumberFormat="1" applyFont="1" applyBorder="1" applyAlignment="1">
      <alignment horizontal="right"/>
    </xf>
    <xf numFmtId="1" fontId="9" fillId="0" borderId="2" xfId="0" applyNumberFormat="1" applyFont="1" applyBorder="1" applyAlignment="1"/>
    <xf numFmtId="0" fontId="10" fillId="2" borderId="3" xfId="0" applyNumberFormat="1" applyFont="1" applyFill="1" applyBorder="1" applyAlignment="1">
      <alignment horizontal="left"/>
    </xf>
    <xf numFmtId="0" fontId="10" fillId="2" borderId="7" xfId="0" applyNumberFormat="1" applyFont="1" applyFill="1" applyBorder="1" applyAlignment="1">
      <alignment horizontal="center"/>
    </xf>
    <xf numFmtId="0" fontId="10" fillId="2" borderId="10" xfId="0" applyNumberFormat="1" applyFont="1" applyFill="1" applyBorder="1" applyAlignment="1">
      <alignment horizontal="center" wrapText="1"/>
    </xf>
    <xf numFmtId="0" fontId="10" fillId="2" borderId="8" xfId="0" applyNumberFormat="1" applyFont="1" applyFill="1" applyBorder="1" applyAlignment="1">
      <alignment horizontal="center" wrapText="1"/>
    </xf>
    <xf numFmtId="0" fontId="10" fillId="2" borderId="3" xfId="0" applyNumberFormat="1" applyFont="1" applyFill="1" applyBorder="1" applyAlignment="1">
      <alignment horizontal="center" wrapText="1"/>
    </xf>
    <xf numFmtId="164" fontId="10" fillId="3" borderId="11" xfId="0" applyNumberFormat="1" applyFont="1" applyFill="1" applyBorder="1" applyAlignment="1"/>
    <xf numFmtId="9" fontId="9" fillId="0" borderId="3" xfId="0" applyNumberFormat="1" applyFont="1" applyBorder="1" applyAlignment="1">
      <alignment horizontal="center" wrapText="1"/>
    </xf>
    <xf numFmtId="0" fontId="10" fillId="2" borderId="4" xfId="0" applyNumberFormat="1" applyFont="1" applyFill="1" applyBorder="1" applyAlignment="1"/>
    <xf numFmtId="1" fontId="10" fillId="2" borderId="7" xfId="0" applyNumberFormat="1" applyFont="1" applyFill="1" applyBorder="1" applyAlignment="1">
      <alignment horizontal="left" wrapText="1"/>
    </xf>
    <xf numFmtId="164" fontId="10" fillId="2" borderId="12" xfId="0" applyNumberFormat="1" applyFont="1" applyFill="1" applyBorder="1" applyAlignment="1"/>
    <xf numFmtId="164" fontId="10" fillId="2" borderId="6" xfId="0" applyNumberFormat="1" applyFont="1" applyFill="1" applyBorder="1" applyAlignment="1"/>
    <xf numFmtId="164" fontId="10" fillId="2" borderId="4" xfId="0" applyNumberFormat="1" applyFont="1" applyFill="1" applyBorder="1" applyAlignment="1">
      <alignment horizontal="center" wrapText="1"/>
    </xf>
    <xf numFmtId="164" fontId="10" fillId="2" borderId="4" xfId="0" applyNumberFormat="1" applyFont="1" applyFill="1" applyBorder="1" applyAlignment="1"/>
    <xf numFmtId="0" fontId="10" fillId="2" borderId="9" xfId="0" applyNumberFormat="1" applyFont="1" applyFill="1" applyBorder="1" applyAlignment="1"/>
    <xf numFmtId="164" fontId="10" fillId="2" borderId="5" xfId="0" applyNumberFormat="1" applyFont="1" applyFill="1" applyBorder="1" applyAlignment="1"/>
    <xf numFmtId="164" fontId="10" fillId="2" borderId="9" xfId="0" applyNumberFormat="1" applyFont="1" applyFill="1" applyBorder="1" applyAlignment="1">
      <alignment horizontal="center" wrapText="1"/>
    </xf>
    <xf numFmtId="164" fontId="10" fillId="2" borderId="14" xfId="0" applyNumberFormat="1" applyFont="1" applyFill="1" applyBorder="1" applyAlignment="1"/>
    <xf numFmtId="164" fontId="10" fillId="2" borderId="13" xfId="0" applyNumberFormat="1" applyFont="1" applyFill="1" applyBorder="1" applyAlignment="1"/>
    <xf numFmtId="164" fontId="10" fillId="4" borderId="11" xfId="0" applyNumberFormat="1" applyFont="1" applyFill="1" applyBorder="1" applyAlignment="1" applyProtection="1">
      <protection locked="0"/>
    </xf>
    <xf numFmtId="1" fontId="9" fillId="5" borderId="1" xfId="0" applyNumberFormat="1" applyFont="1" applyFill="1" applyBorder="1" applyAlignment="1" applyProtection="1">
      <alignment horizontal="left"/>
      <protection locked="0"/>
    </xf>
    <xf numFmtId="0" fontId="9" fillId="5" borderId="3" xfId="0" applyNumberFormat="1" applyFont="1" applyFill="1" applyBorder="1" applyAlignment="1" applyProtection="1">
      <protection locked="0"/>
    </xf>
    <xf numFmtId="1" fontId="9" fillId="5" borderId="7" xfId="0" applyNumberFormat="1" applyFont="1" applyFill="1" applyBorder="1" applyAlignment="1" applyProtection="1">
      <alignment wrapText="1"/>
      <protection locked="0"/>
    </xf>
    <xf numFmtId="164" fontId="9" fillId="5" borderId="8" xfId="0" applyNumberFormat="1" applyFont="1" applyFill="1" applyBorder="1" applyAlignment="1" applyProtection="1">
      <protection locked="0"/>
    </xf>
    <xf numFmtId="164" fontId="9" fillId="5" borderId="3" xfId="0" applyNumberFormat="1" applyFont="1" applyFill="1" applyBorder="1" applyAlignment="1" applyProtection="1"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1" fontId="5" fillId="0" borderId="1" xfId="0" applyNumberFormat="1" applyFont="1" applyBorder="1" applyAlignment="1" applyProtection="1">
      <alignment horizontal="center" vertical="top" wrapText="1"/>
      <protection locked="0"/>
    </xf>
    <xf numFmtId="1" fontId="7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NumberFormat="1" applyFont="1" applyAlignment="1" applyProtection="1">
      <alignment horizontal="center" vertical="top" wrapText="1"/>
      <protection locked="0"/>
    </xf>
    <xf numFmtId="1" fontId="6" fillId="0" borderId="1" xfId="0" applyNumberFormat="1" applyFont="1" applyBorder="1" applyAlignment="1" applyProtection="1">
      <alignment wrapText="1"/>
      <protection locked="0"/>
    </xf>
    <xf numFmtId="0" fontId="1" fillId="0" borderId="0" xfId="0" applyNumberFormat="1" applyFont="1" applyAlignment="1" applyProtection="1">
      <alignment vertical="top" wrapText="1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8" fillId="0" borderId="0" xfId="0" applyNumberFormat="1" applyFont="1" applyAlignment="1" applyProtection="1">
      <alignment vertical="top" wrapText="1"/>
      <protection locked="0"/>
    </xf>
    <xf numFmtId="0" fontId="1" fillId="0" borderId="1" xfId="0" applyNumberFormat="1" applyFont="1" applyBorder="1" applyAlignment="1" applyProtection="1">
      <alignment vertical="top" wrapText="1"/>
      <protection locked="0"/>
    </xf>
    <xf numFmtId="0" fontId="11" fillId="0" borderId="1" xfId="0" applyNumberFormat="1" applyFont="1" applyBorder="1" applyAlignment="1" applyProtection="1">
      <alignment vertical="top" wrapText="1"/>
      <protection locked="0"/>
    </xf>
    <xf numFmtId="0" fontId="11" fillId="0" borderId="0" xfId="0" applyNumberFormat="1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9" fillId="0" borderId="0" xfId="0" applyNumberFormat="1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1" fontId="3" fillId="0" borderId="1" xfId="0" applyNumberFormat="1" applyFont="1" applyBorder="1" applyAlignment="1" applyProtection="1">
      <alignment horizontal="center" wrapText="1"/>
      <protection locked="0"/>
    </xf>
    <xf numFmtId="1" fontId="3" fillId="0" borderId="1" xfId="0" applyNumberFormat="1" applyFont="1" applyBorder="1" applyAlignment="1" applyProtection="1">
      <alignment horizontal="right"/>
      <protection locked="0"/>
    </xf>
    <xf numFmtId="1" fontId="10" fillId="0" borderId="1" xfId="0" applyNumberFormat="1" applyFont="1" applyBorder="1" applyAlignment="1" applyProtection="1">
      <protection locked="0"/>
    </xf>
    <xf numFmtId="1" fontId="9" fillId="0" borderId="1" xfId="0" applyNumberFormat="1" applyFont="1" applyBorder="1" applyAlignment="1" applyProtection="1">
      <protection locked="0"/>
    </xf>
    <xf numFmtId="1" fontId="9" fillId="0" borderId="1" xfId="0" applyNumberFormat="1" applyFont="1" applyBorder="1" applyAlignment="1" applyProtection="1">
      <alignment horizontal="center" wrapText="1"/>
      <protection locked="0"/>
    </xf>
    <xf numFmtId="1" fontId="9" fillId="0" borderId="2" xfId="0" applyNumberFormat="1" applyFont="1" applyBorder="1" applyAlignment="1" applyProtection="1">
      <protection locked="0"/>
    </xf>
    <xf numFmtId="1" fontId="9" fillId="0" borderId="2" xfId="0" applyNumberFormat="1" applyFont="1" applyBorder="1" applyAlignment="1" applyProtection="1">
      <alignment horizontal="center" wrapText="1"/>
      <protection locked="0"/>
    </xf>
    <xf numFmtId="0" fontId="2" fillId="0" borderId="1" xfId="0" applyNumberFormat="1" applyFont="1" applyBorder="1" applyAlignment="1">
      <alignment horizontal="left"/>
    </xf>
    <xf numFmtId="0" fontId="0" fillId="0" borderId="1" xfId="0" applyFont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EAF1DD"/>
      <rgbColor rgb="FFD8D8D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73AC7"/>
      <color rgb="FF7A74FC"/>
      <color rgb="FF998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86139</xdr:colOff>
      <xdr:row>0</xdr:row>
      <xdr:rowOff>112643</xdr:rowOff>
    </xdr:from>
    <xdr:to>
      <xdr:col>1</xdr:col>
      <xdr:colOff>1901687</xdr:colOff>
      <xdr:row>1</xdr:row>
      <xdr:rowOff>190699</xdr:rowOff>
    </xdr:to>
    <xdr:pic>
      <xdr:nvPicPr>
        <xdr:cNvPr id="2" name="Picture 1" descr="Viewcrest Logo Smal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1913" y="112643"/>
          <a:ext cx="1815548" cy="853308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T70"/>
  <sheetViews>
    <sheetView showGridLines="0" tabSelected="1" zoomScale="115" zoomScaleNormal="115" workbookViewId="0">
      <selection activeCell="C10" sqref="C10"/>
    </sheetView>
  </sheetViews>
  <sheetFormatPr defaultColWidth="6.61328125" defaultRowHeight="14.4" customHeight="1" x14ac:dyDescent="0.3"/>
  <cols>
    <col min="1" max="1" width="2.23046875" style="34" customWidth="1"/>
    <col min="2" max="2" width="26" style="33" customWidth="1"/>
    <col min="3" max="3" width="32.4609375" style="33" customWidth="1"/>
    <col min="4" max="5" width="8.765625" style="35" customWidth="1"/>
    <col min="6" max="6" width="8.4609375" style="33" customWidth="1"/>
    <col min="7" max="7" width="6.4609375" style="31" customWidth="1"/>
    <col min="8" max="8" width="8.765625" style="33" customWidth="1"/>
    <col min="9" max="9" width="6.4609375" style="31" customWidth="1"/>
    <col min="10" max="10" width="8.765625" style="33" customWidth="1"/>
    <col min="11" max="11" width="6.4609375" style="31" customWidth="1"/>
    <col min="12" max="12" width="8.765625" style="33" customWidth="1"/>
    <col min="13" max="13" width="6.4609375" style="31" customWidth="1"/>
    <col min="14" max="14" width="8.765625" style="33" customWidth="1"/>
    <col min="15" max="15" width="6.4609375" style="31" customWidth="1"/>
    <col min="16" max="16" width="8.765625" style="33" customWidth="1"/>
    <col min="17" max="17" width="6.4609375" style="31" customWidth="1"/>
    <col min="18" max="18" width="8.765625" style="33" customWidth="1"/>
    <col min="19" max="19" width="6.4609375" style="31" customWidth="1"/>
    <col min="20" max="20" width="8.765625" style="33" customWidth="1"/>
    <col min="21" max="21" width="6.4609375" style="31" customWidth="1"/>
    <col min="22" max="22" width="8.765625" style="33" customWidth="1"/>
    <col min="23" max="23" width="6.4609375" style="31" customWidth="1"/>
    <col min="24" max="24" width="8.765625" style="33" customWidth="1"/>
    <col min="25" max="25" width="6.4609375" style="31" customWidth="1"/>
    <col min="26" max="26" width="8.765625" style="33" customWidth="1"/>
    <col min="27" max="27" width="6.4609375" style="31" customWidth="1"/>
    <col min="28" max="28" width="8.765625" style="33" customWidth="1"/>
    <col min="29" max="29" width="6.4609375" style="31" customWidth="1"/>
    <col min="30" max="30" width="8.765625" style="33" customWidth="1"/>
    <col min="31" max="31" width="6.4609375" style="31" customWidth="1"/>
    <col min="32" max="32" width="8.765625" style="33" customWidth="1"/>
    <col min="33" max="33" width="6.4609375" style="31" customWidth="1"/>
    <col min="34" max="34" width="8.765625" style="33" customWidth="1"/>
    <col min="35" max="35" width="6.4609375" style="31" customWidth="1"/>
    <col min="36" max="36" width="8.765625" style="33" customWidth="1"/>
    <col min="37" max="37" width="6.4609375" style="31" customWidth="1"/>
    <col min="38" max="38" width="8.765625" style="33" customWidth="1"/>
    <col min="39" max="39" width="6.4609375" style="31" customWidth="1"/>
    <col min="40" max="40" width="8.765625" style="33" customWidth="1"/>
    <col min="41" max="41" width="6.4609375" style="31" customWidth="1"/>
    <col min="42" max="42" width="8.765625" style="33" customWidth="1"/>
    <col min="43" max="43" width="6.4609375" style="31" customWidth="1"/>
    <col min="44" max="44" width="8.765625" style="33" customWidth="1"/>
    <col min="45" max="45" width="6.4609375" style="31" customWidth="1"/>
    <col min="46" max="254" width="6.61328125" style="33" customWidth="1"/>
    <col min="255" max="16384" width="6.61328125" style="34"/>
  </cols>
  <sheetData>
    <row r="1" spans="2:254" s="50" customFormat="1" ht="61.2" customHeight="1" x14ac:dyDescent="0.35">
      <c r="B1" s="1"/>
      <c r="C1" s="49" t="s">
        <v>105</v>
      </c>
      <c r="D1" s="43"/>
      <c r="E1" s="43"/>
      <c r="F1" s="43"/>
      <c r="G1" s="42"/>
      <c r="H1" s="43"/>
      <c r="I1" s="42"/>
      <c r="J1" s="43"/>
      <c r="K1" s="42"/>
      <c r="L1" s="43"/>
      <c r="M1" s="42"/>
      <c r="N1" s="43"/>
      <c r="O1" s="42"/>
      <c r="P1" s="43"/>
      <c r="Q1" s="42"/>
      <c r="R1" s="43"/>
      <c r="S1" s="42"/>
      <c r="T1" s="43"/>
      <c r="U1" s="42"/>
      <c r="V1" s="43"/>
      <c r="W1" s="42"/>
      <c r="X1" s="43"/>
      <c r="Y1" s="42"/>
      <c r="Z1" s="43"/>
      <c r="AA1" s="42"/>
      <c r="AB1" s="43"/>
      <c r="AC1" s="42"/>
      <c r="AD1" s="43"/>
      <c r="AE1" s="42"/>
      <c r="AF1" s="43"/>
      <c r="AG1" s="42"/>
      <c r="AH1" s="43"/>
      <c r="AI1" s="42"/>
      <c r="AJ1" s="43"/>
      <c r="AK1" s="42"/>
      <c r="AL1" s="43"/>
      <c r="AM1" s="42"/>
      <c r="AN1" s="43"/>
      <c r="AO1" s="42"/>
      <c r="AP1" s="43"/>
      <c r="AQ1" s="42"/>
      <c r="AR1" s="43"/>
      <c r="AS1" s="42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  <c r="IR1" s="36"/>
      <c r="IS1" s="36"/>
      <c r="IT1" s="36"/>
    </row>
    <row r="2" spans="2:254" s="39" customFormat="1" ht="26.1" customHeight="1" x14ac:dyDescent="0.25">
      <c r="B2" s="2" t="s">
        <v>0</v>
      </c>
      <c r="C2" s="23"/>
      <c r="D2" s="44"/>
      <c r="E2" s="44"/>
      <c r="F2" s="45"/>
      <c r="G2" s="46"/>
      <c r="H2" s="45"/>
      <c r="I2" s="46"/>
      <c r="J2" s="45"/>
      <c r="K2" s="46"/>
      <c r="L2" s="45"/>
      <c r="M2" s="46"/>
      <c r="N2" s="45"/>
      <c r="O2" s="46"/>
      <c r="P2" s="45"/>
      <c r="Q2" s="46"/>
      <c r="R2" s="45"/>
      <c r="S2" s="46"/>
      <c r="T2" s="45"/>
      <c r="U2" s="46"/>
      <c r="V2" s="45"/>
      <c r="W2" s="46"/>
      <c r="X2" s="45"/>
      <c r="Y2" s="46"/>
      <c r="Z2" s="45"/>
      <c r="AA2" s="46"/>
      <c r="AB2" s="45"/>
      <c r="AC2" s="46"/>
      <c r="AD2" s="45"/>
      <c r="AE2" s="46"/>
      <c r="AF2" s="45"/>
      <c r="AG2" s="46"/>
      <c r="AH2" s="45"/>
      <c r="AI2" s="46"/>
      <c r="AJ2" s="45"/>
      <c r="AK2" s="46"/>
      <c r="AL2" s="45"/>
      <c r="AM2" s="46"/>
      <c r="AN2" s="45"/>
      <c r="AO2" s="46"/>
      <c r="AP2" s="45"/>
      <c r="AQ2" s="46"/>
      <c r="AR2" s="45"/>
      <c r="AS2" s="46"/>
      <c r="AT2" s="37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38"/>
      <c r="IS2" s="38"/>
      <c r="IT2" s="38"/>
    </row>
    <row r="3" spans="2:254" s="39" customFormat="1" ht="26.1" customHeight="1" x14ac:dyDescent="0.25">
      <c r="B3" s="2" t="s">
        <v>1</v>
      </c>
      <c r="C3" s="23"/>
      <c r="D3" s="44"/>
      <c r="E3" s="44"/>
      <c r="F3" s="45"/>
      <c r="G3" s="46"/>
      <c r="H3" s="45"/>
      <c r="I3" s="46"/>
      <c r="J3" s="45"/>
      <c r="K3" s="46"/>
      <c r="L3" s="45"/>
      <c r="M3" s="46"/>
      <c r="N3" s="45"/>
      <c r="O3" s="46"/>
      <c r="P3" s="45"/>
      <c r="Q3" s="46"/>
      <c r="R3" s="45"/>
      <c r="S3" s="46"/>
      <c r="T3" s="45"/>
      <c r="U3" s="46"/>
      <c r="V3" s="45"/>
      <c r="W3" s="46"/>
      <c r="X3" s="45"/>
      <c r="Y3" s="46"/>
      <c r="Z3" s="45"/>
      <c r="AA3" s="46"/>
      <c r="AB3" s="45"/>
      <c r="AC3" s="46"/>
      <c r="AD3" s="45"/>
      <c r="AE3" s="46"/>
      <c r="AF3" s="45"/>
      <c r="AG3" s="46"/>
      <c r="AH3" s="45"/>
      <c r="AI3" s="46"/>
      <c r="AJ3" s="45"/>
      <c r="AK3" s="46"/>
      <c r="AL3" s="45"/>
      <c r="AM3" s="46"/>
      <c r="AN3" s="45"/>
      <c r="AO3" s="46"/>
      <c r="AP3" s="45"/>
      <c r="AQ3" s="46"/>
      <c r="AR3" s="45"/>
      <c r="AS3" s="46"/>
      <c r="AT3" s="37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38"/>
      <c r="FQ3" s="38"/>
      <c r="FR3" s="38"/>
      <c r="FS3" s="38"/>
      <c r="FT3" s="38"/>
      <c r="FU3" s="38"/>
      <c r="FV3" s="38"/>
      <c r="FW3" s="38"/>
      <c r="FX3" s="38"/>
      <c r="FY3" s="38"/>
      <c r="FZ3" s="38"/>
      <c r="GA3" s="38"/>
      <c r="GB3" s="38"/>
      <c r="GC3" s="38"/>
      <c r="GD3" s="38"/>
      <c r="GE3" s="38"/>
      <c r="GF3" s="38"/>
      <c r="GG3" s="38"/>
      <c r="GH3" s="38"/>
      <c r="GI3" s="38"/>
      <c r="GJ3" s="38"/>
      <c r="GK3" s="38"/>
      <c r="GL3" s="38"/>
      <c r="GM3" s="38"/>
      <c r="GN3" s="38"/>
      <c r="GO3" s="38"/>
      <c r="GP3" s="38"/>
      <c r="GQ3" s="38"/>
      <c r="GR3" s="38"/>
      <c r="GS3" s="38"/>
      <c r="GT3" s="38"/>
      <c r="GU3" s="38"/>
      <c r="GV3" s="38"/>
      <c r="GW3" s="38"/>
      <c r="GX3" s="38"/>
      <c r="GY3" s="38"/>
      <c r="GZ3" s="38"/>
      <c r="HA3" s="38"/>
      <c r="HB3" s="38"/>
      <c r="HC3" s="38"/>
      <c r="HD3" s="38"/>
      <c r="HE3" s="38"/>
      <c r="HF3" s="38"/>
      <c r="HG3" s="38"/>
      <c r="HH3" s="38"/>
      <c r="HI3" s="38"/>
      <c r="HJ3" s="38"/>
      <c r="HK3" s="38"/>
      <c r="HL3" s="38"/>
      <c r="HM3" s="38"/>
      <c r="HN3" s="38"/>
      <c r="HO3" s="38"/>
      <c r="HP3" s="38"/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  <c r="IK3" s="38"/>
      <c r="IL3" s="38"/>
      <c r="IM3" s="38"/>
      <c r="IN3" s="38"/>
      <c r="IO3" s="38"/>
      <c r="IP3" s="38"/>
      <c r="IQ3" s="38"/>
      <c r="IR3" s="38"/>
      <c r="IS3" s="38"/>
      <c r="IT3" s="38"/>
    </row>
    <row r="4" spans="2:254" s="39" customFormat="1" ht="26.1" customHeight="1" x14ac:dyDescent="0.25">
      <c r="B4" s="2" t="s">
        <v>2</v>
      </c>
      <c r="C4" s="23"/>
      <c r="D4" s="44"/>
      <c r="E4" s="44"/>
      <c r="F4" s="45"/>
      <c r="G4" s="46"/>
      <c r="H4" s="45"/>
      <c r="I4" s="46"/>
      <c r="J4" s="45"/>
      <c r="K4" s="46"/>
      <c r="L4" s="45"/>
      <c r="M4" s="46"/>
      <c r="N4" s="45"/>
      <c r="O4" s="46"/>
      <c r="P4" s="45"/>
      <c r="Q4" s="46"/>
      <c r="R4" s="45"/>
      <c r="S4" s="46"/>
      <c r="T4" s="45"/>
      <c r="U4" s="46"/>
      <c r="V4" s="45"/>
      <c r="W4" s="46"/>
      <c r="X4" s="45"/>
      <c r="Y4" s="46"/>
      <c r="Z4" s="45"/>
      <c r="AA4" s="46"/>
      <c r="AB4" s="45"/>
      <c r="AC4" s="46"/>
      <c r="AD4" s="45"/>
      <c r="AE4" s="46"/>
      <c r="AF4" s="45"/>
      <c r="AG4" s="46"/>
      <c r="AH4" s="45"/>
      <c r="AI4" s="46"/>
      <c r="AJ4" s="45"/>
      <c r="AK4" s="46"/>
      <c r="AL4" s="45"/>
      <c r="AM4" s="46"/>
      <c r="AN4" s="45"/>
      <c r="AO4" s="46"/>
      <c r="AP4" s="45"/>
      <c r="AQ4" s="46"/>
      <c r="AR4" s="45"/>
      <c r="AS4" s="46"/>
      <c r="AT4" s="37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8"/>
      <c r="EW4" s="38"/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  <c r="FL4" s="38"/>
      <c r="FM4" s="38"/>
      <c r="FN4" s="38"/>
      <c r="FO4" s="38"/>
      <c r="FP4" s="38"/>
      <c r="FQ4" s="38"/>
      <c r="FR4" s="38"/>
      <c r="FS4" s="38"/>
      <c r="FT4" s="38"/>
      <c r="FU4" s="38"/>
      <c r="FV4" s="38"/>
      <c r="FW4" s="38"/>
      <c r="FX4" s="38"/>
      <c r="FY4" s="38"/>
      <c r="FZ4" s="38"/>
      <c r="GA4" s="38"/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  <c r="GS4" s="38"/>
      <c r="GT4" s="38"/>
      <c r="GU4" s="38"/>
      <c r="GV4" s="38"/>
      <c r="GW4" s="38"/>
      <c r="GX4" s="38"/>
      <c r="GY4" s="38"/>
      <c r="GZ4" s="38"/>
      <c r="HA4" s="38"/>
      <c r="HB4" s="38"/>
      <c r="HC4" s="38"/>
      <c r="HD4" s="38"/>
      <c r="HE4" s="38"/>
      <c r="HF4" s="38"/>
      <c r="HG4" s="38"/>
      <c r="HH4" s="38"/>
      <c r="HI4" s="38"/>
      <c r="HJ4" s="38"/>
      <c r="HK4" s="38"/>
      <c r="HL4" s="38"/>
      <c r="HM4" s="38"/>
      <c r="HN4" s="38"/>
      <c r="HO4" s="38"/>
      <c r="HP4" s="38"/>
      <c r="HQ4" s="38"/>
      <c r="HR4" s="38"/>
      <c r="HS4" s="38"/>
      <c r="HT4" s="38"/>
      <c r="HU4" s="38"/>
      <c r="HV4" s="38"/>
      <c r="HW4" s="38"/>
      <c r="HX4" s="38"/>
      <c r="HY4" s="38"/>
      <c r="HZ4" s="38"/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</row>
    <row r="5" spans="2:254" s="39" customFormat="1" ht="26.1" customHeight="1" x14ac:dyDescent="0.25">
      <c r="B5" s="2" t="s">
        <v>3</v>
      </c>
      <c r="C5" s="23"/>
      <c r="D5" s="44"/>
      <c r="E5" s="44"/>
      <c r="F5" s="45"/>
      <c r="G5" s="46"/>
      <c r="H5" s="45"/>
      <c r="I5" s="46"/>
      <c r="J5" s="45"/>
      <c r="K5" s="46"/>
      <c r="L5" s="45"/>
      <c r="M5" s="46"/>
      <c r="N5" s="45"/>
      <c r="O5" s="46"/>
      <c r="P5" s="45"/>
      <c r="Q5" s="46"/>
      <c r="R5" s="45"/>
      <c r="S5" s="46"/>
      <c r="T5" s="45"/>
      <c r="U5" s="46"/>
      <c r="V5" s="45"/>
      <c r="W5" s="46"/>
      <c r="X5" s="45"/>
      <c r="Y5" s="46"/>
      <c r="Z5" s="45"/>
      <c r="AA5" s="46"/>
      <c r="AB5" s="45"/>
      <c r="AC5" s="46"/>
      <c r="AD5" s="45"/>
      <c r="AE5" s="46"/>
      <c r="AF5" s="45"/>
      <c r="AG5" s="46"/>
      <c r="AH5" s="45"/>
      <c r="AI5" s="46"/>
      <c r="AJ5" s="45"/>
      <c r="AK5" s="46"/>
      <c r="AL5" s="45"/>
      <c r="AM5" s="46"/>
      <c r="AN5" s="45"/>
      <c r="AO5" s="46"/>
      <c r="AP5" s="45"/>
      <c r="AQ5" s="46"/>
      <c r="AR5" s="45"/>
      <c r="AS5" s="46"/>
      <c r="AT5" s="37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</row>
    <row r="6" spans="2:254" s="39" customFormat="1" ht="26.1" customHeight="1" x14ac:dyDescent="0.25">
      <c r="B6" s="2" t="s">
        <v>4</v>
      </c>
      <c r="C6" s="23"/>
      <c r="D6" s="44"/>
      <c r="E6" s="44"/>
      <c r="F6" s="45"/>
      <c r="G6" s="46"/>
      <c r="H6" s="45"/>
      <c r="I6" s="46"/>
      <c r="J6" s="45"/>
      <c r="K6" s="46"/>
      <c r="L6" s="45"/>
      <c r="M6" s="46"/>
      <c r="N6" s="45"/>
      <c r="O6" s="46"/>
      <c r="P6" s="45"/>
      <c r="Q6" s="46"/>
      <c r="R6" s="45"/>
      <c r="S6" s="46"/>
      <c r="T6" s="45"/>
      <c r="U6" s="46"/>
      <c r="V6" s="45"/>
      <c r="W6" s="46"/>
      <c r="X6" s="45"/>
      <c r="Y6" s="46"/>
      <c r="Z6" s="45"/>
      <c r="AA6" s="46"/>
      <c r="AB6" s="45"/>
      <c r="AC6" s="46"/>
      <c r="AD6" s="45"/>
      <c r="AE6" s="46"/>
      <c r="AF6" s="45"/>
      <c r="AG6" s="46"/>
      <c r="AH6" s="45"/>
      <c r="AI6" s="46"/>
      <c r="AJ6" s="45"/>
      <c r="AK6" s="46"/>
      <c r="AL6" s="45"/>
      <c r="AM6" s="46"/>
      <c r="AN6" s="45"/>
      <c r="AO6" s="46"/>
      <c r="AP6" s="45"/>
      <c r="AQ6" s="46"/>
      <c r="AR6" s="45"/>
      <c r="AS6" s="46"/>
      <c r="AT6" s="37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</row>
    <row r="7" spans="2:254" s="39" customFormat="1" ht="15" customHeight="1" thickBot="1" x14ac:dyDescent="0.3">
      <c r="B7" s="3"/>
      <c r="C7" s="3"/>
      <c r="D7" s="44"/>
      <c r="E7" s="44"/>
      <c r="F7" s="47"/>
      <c r="G7" s="48"/>
      <c r="H7" s="47"/>
      <c r="I7" s="48"/>
      <c r="J7" s="47"/>
      <c r="K7" s="48"/>
      <c r="L7" s="47"/>
      <c r="M7" s="48"/>
      <c r="N7" s="47"/>
      <c r="O7" s="48"/>
      <c r="P7" s="47"/>
      <c r="Q7" s="48"/>
      <c r="R7" s="47"/>
      <c r="S7" s="48"/>
      <c r="T7" s="47"/>
      <c r="U7" s="48"/>
      <c r="V7" s="47"/>
      <c r="W7" s="48"/>
      <c r="X7" s="47"/>
      <c r="Y7" s="48"/>
      <c r="Z7" s="47"/>
      <c r="AA7" s="48"/>
      <c r="AB7" s="47"/>
      <c r="AC7" s="48"/>
      <c r="AD7" s="47"/>
      <c r="AE7" s="48"/>
      <c r="AF7" s="47"/>
      <c r="AG7" s="48"/>
      <c r="AH7" s="47"/>
      <c r="AI7" s="48"/>
      <c r="AJ7" s="47"/>
      <c r="AK7" s="48"/>
      <c r="AL7" s="47"/>
      <c r="AM7" s="48"/>
      <c r="AN7" s="47"/>
      <c r="AO7" s="48"/>
      <c r="AP7" s="47"/>
      <c r="AQ7" s="48"/>
      <c r="AR7" s="47"/>
      <c r="AS7" s="48"/>
      <c r="AT7" s="37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</row>
    <row r="8" spans="2:254" s="39" customFormat="1" ht="28.95" customHeight="1" thickTop="1" x14ac:dyDescent="0.25">
      <c r="B8" s="4" t="s">
        <v>106</v>
      </c>
      <c r="C8" s="5" t="s">
        <v>107</v>
      </c>
      <c r="D8" s="6" t="s">
        <v>5</v>
      </c>
      <c r="E8" s="6" t="s">
        <v>6</v>
      </c>
      <c r="F8" s="7" t="s">
        <v>7</v>
      </c>
      <c r="G8" s="8" t="s">
        <v>8</v>
      </c>
      <c r="H8" s="8" t="s">
        <v>9</v>
      </c>
      <c r="I8" s="8" t="s">
        <v>8</v>
      </c>
      <c r="J8" s="8" t="s">
        <v>10</v>
      </c>
      <c r="K8" s="8" t="s">
        <v>8</v>
      </c>
      <c r="L8" s="8" t="s">
        <v>11</v>
      </c>
      <c r="M8" s="8" t="s">
        <v>8</v>
      </c>
      <c r="N8" s="8" t="s">
        <v>12</v>
      </c>
      <c r="O8" s="8" t="s">
        <v>8</v>
      </c>
      <c r="P8" s="8" t="s">
        <v>89</v>
      </c>
      <c r="Q8" s="8" t="s">
        <v>8</v>
      </c>
      <c r="R8" s="8" t="s">
        <v>90</v>
      </c>
      <c r="S8" s="8" t="s">
        <v>8</v>
      </c>
      <c r="T8" s="8" t="s">
        <v>91</v>
      </c>
      <c r="U8" s="8" t="s">
        <v>8</v>
      </c>
      <c r="V8" s="8" t="s">
        <v>92</v>
      </c>
      <c r="W8" s="8" t="s">
        <v>8</v>
      </c>
      <c r="X8" s="8" t="s">
        <v>93</v>
      </c>
      <c r="Y8" s="8" t="s">
        <v>8</v>
      </c>
      <c r="Z8" s="8" t="s">
        <v>94</v>
      </c>
      <c r="AA8" s="8" t="s">
        <v>8</v>
      </c>
      <c r="AB8" s="8" t="s">
        <v>95</v>
      </c>
      <c r="AC8" s="8" t="s">
        <v>8</v>
      </c>
      <c r="AD8" s="8" t="s">
        <v>96</v>
      </c>
      <c r="AE8" s="8" t="s">
        <v>8</v>
      </c>
      <c r="AF8" s="8" t="s">
        <v>97</v>
      </c>
      <c r="AG8" s="8" t="s">
        <v>8</v>
      </c>
      <c r="AH8" s="8" t="s">
        <v>98</v>
      </c>
      <c r="AI8" s="8" t="s">
        <v>8</v>
      </c>
      <c r="AJ8" s="8" t="s">
        <v>99</v>
      </c>
      <c r="AK8" s="8" t="s">
        <v>8</v>
      </c>
      <c r="AL8" s="8" t="s">
        <v>100</v>
      </c>
      <c r="AM8" s="8" t="s">
        <v>8</v>
      </c>
      <c r="AN8" s="8" t="s">
        <v>101</v>
      </c>
      <c r="AO8" s="8" t="s">
        <v>8</v>
      </c>
      <c r="AP8" s="8" t="s">
        <v>102</v>
      </c>
      <c r="AQ8" s="8" t="s">
        <v>8</v>
      </c>
      <c r="AR8" s="8" t="s">
        <v>103</v>
      </c>
      <c r="AS8" s="8" t="s">
        <v>8</v>
      </c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</row>
    <row r="9" spans="2:254" s="39" customFormat="1" ht="24.9" customHeight="1" x14ac:dyDescent="0.25">
      <c r="B9" s="24" t="s">
        <v>79</v>
      </c>
      <c r="C9" s="25" t="s">
        <v>71</v>
      </c>
      <c r="D9" s="22">
        <v>3000</v>
      </c>
      <c r="E9" s="9">
        <f t="shared" ref="E9:E53" si="0">IF(OR(D9-F9-H9-J9-L9-N9-P9-R9-T9-V9-X9-Z9-AB9-AD9-AF9-AH9-AJ9-AL9-AN9-AP9-AR9&lt;0,D9-F9-H9-J9-L9-N9-P9-R9-T9-V9-X9-Z9-AB9-AD9-AF9-AH9-AJ9-AL9-AN9-AP9-AR9&gt;D9),"    ERROR!!",D9-F9-H9-J9-L9-N9-P9-R9-T9-V9-X9-Z9-AB9-AD9-AF9-AH9-AJ9-AL9-AN9-AP9-AR9)</f>
        <v>3000</v>
      </c>
      <c r="F9" s="26">
        <v>0</v>
      </c>
      <c r="G9" s="10">
        <f t="shared" ref="G9:G57" si="1">IF(OR(F9&lt;0,F9&gt;$D9),"ERROR!!",IFERROR(F9/$D9,""))</f>
        <v>0</v>
      </c>
      <c r="H9" s="27">
        <v>0</v>
      </c>
      <c r="I9" s="10">
        <f t="shared" ref="I9:I57" si="2">IF(OR(H9&lt;0,H9&gt;$D9,(F9+H9)&gt;$D9), "ERROR!!",IFERROR((F9+H9)/$D9,""))</f>
        <v>0</v>
      </c>
      <c r="J9" s="27"/>
      <c r="K9" s="10">
        <f t="shared" ref="K9:K57" si="3">IF(OR(J9&lt;0,J9&gt;$D9,(F9+H9+J9)&gt;$D9),"ERROR!!",IFERROR((F9+H9+J9)/$D9,""))</f>
        <v>0</v>
      </c>
      <c r="L9" s="27"/>
      <c r="M9" s="10">
        <f t="shared" ref="M9:M57" si="4">IF(OR(L9&lt;0,L9&gt;$D9,(F9+H9+J9+L9)&gt;$D9),"ERROR!!",IFERROR((F9+H9+J9+L9)/$D9,""))</f>
        <v>0</v>
      </c>
      <c r="N9" s="27"/>
      <c r="O9" s="10">
        <f t="shared" ref="O9:O57" si="5">IF(OR(N9&lt;0,N9&gt;$D9,(F9+H9+J9+L9+N9)&gt;$D9),"ERROR!!",IFERROR((F9+H9+J9+L9+N9)/$D9,""))</f>
        <v>0</v>
      </c>
      <c r="P9" s="27"/>
      <c r="Q9" s="10">
        <f t="shared" ref="Q9:Q57" si="6">IF(OR(P9&lt;0,P9&gt;$D9,(F9+H9+J9+L9+N9+P9)&gt;$D9),"ERROR!!",IFERROR((F9+H9+J9+L9+N9+P9)/$D9,""))</f>
        <v>0</v>
      </c>
      <c r="R9" s="27"/>
      <c r="S9" s="10">
        <f t="shared" ref="S9:S57" si="7">IF(OR(R9&lt;0,R9&gt;$D9,(F9+H9+J9+L9+N9+P9+R9)&gt;$D9),"ERROR!!",IFERROR((F9+H9+J9+L9+N9+P9+R9)/$D9,""))</f>
        <v>0</v>
      </c>
      <c r="T9" s="27"/>
      <c r="U9" s="10">
        <f t="shared" ref="U9:U57" si="8">IF(OR(T9&lt;0,T9&gt;$D9,(F9+H9+J9+L9+N9+P9+R9+T9)&gt;$D9),"ERROR!!",IFERROR((F9+H9+J9+L9+N9+P9+R9+T9)/$D9,""))</f>
        <v>0</v>
      </c>
      <c r="V9" s="27"/>
      <c r="W9" s="10">
        <f t="shared" ref="W9:W57" si="9">IF(OR(V9&lt;0,V9&gt;$D9,(F9+H9+J9+L9+N9+P9+R9+T9+V9)&gt;$D9),"ERROR!!",IFERROR((F9+H9+J9+L9+N9+P9+R9+T9+V9)/$D9,""))</f>
        <v>0</v>
      </c>
      <c r="X9" s="27"/>
      <c r="Y9" s="10">
        <f t="shared" ref="Y9:Y57" si="10">IF(OR(X9&lt;0,X9&gt;$D9,(F9+H9+J9+L9+N9+P9+R9+T9+V9+X9)&gt;$D9),"ERROR!!",IFERROR((F9+H9+J9+L9+N9+P9+R9+T9+V9+X9)/$D9,""))</f>
        <v>0</v>
      </c>
      <c r="Z9" s="27"/>
      <c r="AA9" s="10">
        <f t="shared" ref="AA9:AA57" si="11">IF(OR(Z9&lt;0,Z9&gt;$D9,(F9+H9+J9+L9+N9+P9+R9+T9+V9+X9+Z9)&gt;$D9),"ERROR!!",IFERROR((F9+H9+J9+L9+N9+P9+R9+T9+V9+X9+Z9)/$D9,""))</f>
        <v>0</v>
      </c>
      <c r="AB9" s="27">
        <v>0</v>
      </c>
      <c r="AC9" s="10">
        <f t="shared" ref="AC9:AC57" si="12">IF(OR(AB9&lt;0,AB9&gt;$D9,(F9+H9+J9+L9+N9+P9+R9+T9+V9+X9+Z9+AB9)&gt;$D9),"ERROR!!",IFERROR((F9+H9+J9+L9+N9+P9+R9+T9+V9+X9+Z9+AB9)/$D9,""))</f>
        <v>0</v>
      </c>
      <c r="AD9" s="27">
        <v>0</v>
      </c>
      <c r="AE9" s="10">
        <f t="shared" ref="AE9:AE57" si="13">IF(OR(AD9&lt;0,AD9&gt;$D9,(F9+H9+J9+L9+N9+P9+R9+T9+V9+X9+Z9+AB9+AD9)&gt;$D9),"ERROR!!",IFERROR((F9+H9+J9+L9+N9+P9+R9+T9+V9+X9+Z9+AB9+AD9)/$D9,""))</f>
        <v>0</v>
      </c>
      <c r="AF9" s="27">
        <v>0</v>
      </c>
      <c r="AG9" s="10">
        <f t="shared" ref="AG9:AG57" si="14">IF(OR(AF9&lt;0,AF9&gt;$D9,(F9+H9+J9+L9+N9+P9+R9+T9+V9+X9+Z9+AB9+AD9+AF9)&gt;$D9),"ERROR!!",IFERROR((F9+H9+J9+L9+N9+P9+R9+T9+V9+X9+Z9+AB9+AD9+AF9)/$D9,""))</f>
        <v>0</v>
      </c>
      <c r="AH9" s="27">
        <v>0</v>
      </c>
      <c r="AI9" s="10">
        <f t="shared" ref="AI9:AI57" si="15">IF(OR(AH9&lt;0,AH9&gt;$D9,(F9+H9+J9+L9+N9+P9+R9+T9+V9+X9+Z9+AB9+AD9+AF9+AH9)&gt;$D9),"ERROR!!",IFERROR((F9+H9+J9+L9+N9+P9+R9+T9+V9+X9+Z9+AB9+AD9+AF9+AH9)/$D9,""))</f>
        <v>0</v>
      </c>
      <c r="AJ9" s="27">
        <v>0</v>
      </c>
      <c r="AK9" s="10">
        <f t="shared" ref="AK9:AK57" si="16">IF(OR(AJ9&lt;0,AJ9&gt;$D9,(F9+H9+J9+L9+N9+P9+R9+T9+V9+X9+Z9+AB9+AD9+AF9+AH9+AJ9)&gt;$D9),"ERROR!!",IFERROR((F9+H9+J9+L9+N9+P9+R9+T9+V9+X9+Z9+AB9+AD9+AF9+AH9+AJ9)/$D9,""))</f>
        <v>0</v>
      </c>
      <c r="AL9" s="27">
        <v>0</v>
      </c>
      <c r="AM9" s="10">
        <f t="shared" ref="AM9:AM57" si="17">IF(OR(AL9&lt;0,AL9&gt;$D9,(F9+H9+J9+L9+N9+P9+R9+T9+V9+X9+Z9+AB9+AD9+AF9+AH9+AJ9+AL9)&gt;$D9),"ERROR!!",IFERROR((F9+H9+J9+L9+N9+P9+R9+T9+V9+X9+Z9+AB9+AD9+AF9+AH9+AJ9+AL9)/$D9,""))</f>
        <v>0</v>
      </c>
      <c r="AN9" s="27">
        <v>0</v>
      </c>
      <c r="AO9" s="10">
        <f t="shared" ref="AO9:AO57" si="18">IF(OR(AN9&lt;0,AN9&gt;$D9,(F9+H9+J9+L9+N9+P9+R9+T9+V9+X9+Z9+AB9+AD9+AF9+AH9+AJ9+AL9+AN9)&gt;$D9),"ERROR!!",IFERROR((F9+H9+J9+L9+N9+P9+R9+T9+V9+X9+Z9+AB9+AD9+AF9+AH9+AJ9+AL9+AN9)/$D9,""))</f>
        <v>0</v>
      </c>
      <c r="AP9" s="27">
        <v>0</v>
      </c>
      <c r="AQ9" s="10">
        <f t="shared" ref="AQ9:AQ57" si="19">IF(OR(AP9&lt;0,AP9&gt;$D9,(F9+H9+J9+L9+N9+P9+R9+T9+V9+X9+Z9+AB9+AD9+AF9+AH9+AJ9+AL9+AN9+AP9)&gt;$D9),"ERROR!!",IFERROR((F9+H9+J9+L9+N9+P9+R9+T9+V9+X9+Z9+AB9+AD9+AF9+AH9+AJ9+AL9+AN9+AP9)/$D9,""))</f>
        <v>0</v>
      </c>
      <c r="AR9" s="27">
        <v>0</v>
      </c>
      <c r="AS9" s="10">
        <f t="shared" ref="AS9:AS57" si="20">IF(OR(AR9&lt;0,AR9&gt;$D9,(F9+H9+J9+L9+N9+P9+R9+T9+V9+X9+Z9+AB9+AD9+AF9+AH9+AJ9+AL9+AN9+AP9+AR9)&gt;$D9),"ERROR!!",IFERROR((F9+H9+J9+L9+N9+P9+R9+T9+V9+X9+Z9+AB9+AD9+AF9+AH9+AJ9+AL9+AN9+AP9+AR9)/$D9,""))</f>
        <v>0</v>
      </c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</row>
    <row r="10" spans="2:254" s="39" customFormat="1" ht="24.9" customHeight="1" x14ac:dyDescent="0.25">
      <c r="B10" s="24" t="s">
        <v>13</v>
      </c>
      <c r="C10" s="25" t="s">
        <v>77</v>
      </c>
      <c r="D10" s="22">
        <v>7000</v>
      </c>
      <c r="E10" s="9">
        <f t="shared" si="0"/>
        <v>7000</v>
      </c>
      <c r="F10" s="26">
        <v>0</v>
      </c>
      <c r="G10" s="10">
        <f t="shared" si="1"/>
        <v>0</v>
      </c>
      <c r="H10" s="27">
        <v>0</v>
      </c>
      <c r="I10" s="10">
        <f t="shared" si="2"/>
        <v>0</v>
      </c>
      <c r="J10" s="27"/>
      <c r="K10" s="10">
        <f t="shared" si="3"/>
        <v>0</v>
      </c>
      <c r="L10" s="27"/>
      <c r="M10" s="10">
        <f t="shared" si="4"/>
        <v>0</v>
      </c>
      <c r="N10" s="27"/>
      <c r="O10" s="10">
        <f t="shared" si="5"/>
        <v>0</v>
      </c>
      <c r="P10" s="27"/>
      <c r="Q10" s="10">
        <f t="shared" si="6"/>
        <v>0</v>
      </c>
      <c r="R10" s="27"/>
      <c r="S10" s="10">
        <f t="shared" si="7"/>
        <v>0</v>
      </c>
      <c r="T10" s="27"/>
      <c r="U10" s="10">
        <f t="shared" si="8"/>
        <v>0</v>
      </c>
      <c r="V10" s="27"/>
      <c r="W10" s="10">
        <f t="shared" si="9"/>
        <v>0</v>
      </c>
      <c r="X10" s="27"/>
      <c r="Y10" s="10">
        <f t="shared" si="10"/>
        <v>0</v>
      </c>
      <c r="Z10" s="27"/>
      <c r="AA10" s="10">
        <f t="shared" si="11"/>
        <v>0</v>
      </c>
      <c r="AB10" s="27">
        <v>0</v>
      </c>
      <c r="AC10" s="10">
        <f t="shared" si="12"/>
        <v>0</v>
      </c>
      <c r="AD10" s="27">
        <v>0</v>
      </c>
      <c r="AE10" s="10">
        <f t="shared" si="13"/>
        <v>0</v>
      </c>
      <c r="AF10" s="27">
        <v>0</v>
      </c>
      <c r="AG10" s="10">
        <f t="shared" si="14"/>
        <v>0</v>
      </c>
      <c r="AH10" s="27">
        <v>0</v>
      </c>
      <c r="AI10" s="10">
        <f t="shared" si="15"/>
        <v>0</v>
      </c>
      <c r="AJ10" s="27">
        <v>0</v>
      </c>
      <c r="AK10" s="10">
        <f t="shared" si="16"/>
        <v>0</v>
      </c>
      <c r="AL10" s="27">
        <v>0</v>
      </c>
      <c r="AM10" s="10">
        <f t="shared" si="17"/>
        <v>0</v>
      </c>
      <c r="AN10" s="27">
        <v>0</v>
      </c>
      <c r="AO10" s="10">
        <f t="shared" si="18"/>
        <v>0</v>
      </c>
      <c r="AP10" s="27">
        <v>0</v>
      </c>
      <c r="AQ10" s="10">
        <f t="shared" si="19"/>
        <v>0</v>
      </c>
      <c r="AR10" s="27">
        <v>0</v>
      </c>
      <c r="AS10" s="10">
        <f t="shared" si="20"/>
        <v>0</v>
      </c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</row>
    <row r="11" spans="2:254" s="39" customFormat="1" ht="24.9" customHeight="1" x14ac:dyDescent="0.25">
      <c r="B11" s="24" t="s">
        <v>14</v>
      </c>
      <c r="C11" s="25" t="s">
        <v>56</v>
      </c>
      <c r="D11" s="22">
        <v>4500</v>
      </c>
      <c r="E11" s="9">
        <f t="shared" si="0"/>
        <v>4500</v>
      </c>
      <c r="F11" s="26">
        <v>0</v>
      </c>
      <c r="G11" s="10">
        <f t="shared" si="1"/>
        <v>0</v>
      </c>
      <c r="H11" s="27">
        <v>0</v>
      </c>
      <c r="I11" s="10">
        <f t="shared" si="2"/>
        <v>0</v>
      </c>
      <c r="J11" s="27"/>
      <c r="K11" s="10">
        <f t="shared" si="3"/>
        <v>0</v>
      </c>
      <c r="L11" s="27"/>
      <c r="M11" s="10">
        <f t="shared" si="4"/>
        <v>0</v>
      </c>
      <c r="N11" s="27"/>
      <c r="O11" s="10">
        <f t="shared" si="5"/>
        <v>0</v>
      </c>
      <c r="P11" s="27"/>
      <c r="Q11" s="10">
        <f t="shared" si="6"/>
        <v>0</v>
      </c>
      <c r="R11" s="27"/>
      <c r="S11" s="10">
        <f t="shared" si="7"/>
        <v>0</v>
      </c>
      <c r="T11" s="27"/>
      <c r="U11" s="10">
        <f t="shared" si="8"/>
        <v>0</v>
      </c>
      <c r="V11" s="27"/>
      <c r="W11" s="10">
        <f t="shared" si="9"/>
        <v>0</v>
      </c>
      <c r="X11" s="27"/>
      <c r="Y11" s="10">
        <f t="shared" si="10"/>
        <v>0</v>
      </c>
      <c r="Z11" s="27"/>
      <c r="AA11" s="10">
        <f t="shared" si="11"/>
        <v>0</v>
      </c>
      <c r="AB11" s="27">
        <v>0</v>
      </c>
      <c r="AC11" s="10">
        <f t="shared" si="12"/>
        <v>0</v>
      </c>
      <c r="AD11" s="27">
        <v>0</v>
      </c>
      <c r="AE11" s="10">
        <f t="shared" si="13"/>
        <v>0</v>
      </c>
      <c r="AF11" s="27">
        <v>0</v>
      </c>
      <c r="AG11" s="10">
        <f t="shared" si="14"/>
        <v>0</v>
      </c>
      <c r="AH11" s="27">
        <v>0</v>
      </c>
      <c r="AI11" s="10">
        <f t="shared" si="15"/>
        <v>0</v>
      </c>
      <c r="AJ11" s="27">
        <v>0</v>
      </c>
      <c r="AK11" s="10">
        <f t="shared" si="16"/>
        <v>0</v>
      </c>
      <c r="AL11" s="27">
        <v>0</v>
      </c>
      <c r="AM11" s="10">
        <f t="shared" si="17"/>
        <v>0</v>
      </c>
      <c r="AN11" s="27">
        <v>0</v>
      </c>
      <c r="AO11" s="10">
        <f t="shared" si="18"/>
        <v>0</v>
      </c>
      <c r="AP11" s="27">
        <v>0</v>
      </c>
      <c r="AQ11" s="10">
        <f t="shared" si="19"/>
        <v>0</v>
      </c>
      <c r="AR11" s="27">
        <v>0</v>
      </c>
      <c r="AS11" s="10">
        <f t="shared" si="20"/>
        <v>0</v>
      </c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  <c r="IL11" s="38"/>
      <c r="IM11" s="38"/>
      <c r="IN11" s="38"/>
      <c r="IO11" s="38"/>
      <c r="IP11" s="38"/>
      <c r="IQ11" s="38"/>
      <c r="IR11" s="38"/>
      <c r="IS11" s="38"/>
      <c r="IT11" s="38"/>
    </row>
    <row r="12" spans="2:254" s="39" customFormat="1" ht="24.9" customHeight="1" x14ac:dyDescent="0.25">
      <c r="B12" s="24" t="s">
        <v>15</v>
      </c>
      <c r="C12" s="25" t="s">
        <v>80</v>
      </c>
      <c r="D12" s="22">
        <v>7500</v>
      </c>
      <c r="E12" s="9">
        <f t="shared" si="0"/>
        <v>7500</v>
      </c>
      <c r="F12" s="26">
        <v>0</v>
      </c>
      <c r="G12" s="10">
        <f t="shared" si="1"/>
        <v>0</v>
      </c>
      <c r="H12" s="27">
        <v>0</v>
      </c>
      <c r="I12" s="10">
        <f t="shared" si="2"/>
        <v>0</v>
      </c>
      <c r="J12" s="27"/>
      <c r="K12" s="10">
        <f t="shared" si="3"/>
        <v>0</v>
      </c>
      <c r="L12" s="27"/>
      <c r="M12" s="10">
        <f t="shared" si="4"/>
        <v>0</v>
      </c>
      <c r="N12" s="27"/>
      <c r="O12" s="10">
        <f t="shared" si="5"/>
        <v>0</v>
      </c>
      <c r="P12" s="27"/>
      <c r="Q12" s="10">
        <f t="shared" si="6"/>
        <v>0</v>
      </c>
      <c r="R12" s="27"/>
      <c r="S12" s="10">
        <f t="shared" si="7"/>
        <v>0</v>
      </c>
      <c r="T12" s="27"/>
      <c r="U12" s="10">
        <f t="shared" si="8"/>
        <v>0</v>
      </c>
      <c r="V12" s="27"/>
      <c r="W12" s="10">
        <f t="shared" si="9"/>
        <v>0</v>
      </c>
      <c r="X12" s="27"/>
      <c r="Y12" s="10">
        <f t="shared" si="10"/>
        <v>0</v>
      </c>
      <c r="Z12" s="27"/>
      <c r="AA12" s="10">
        <f t="shared" si="11"/>
        <v>0</v>
      </c>
      <c r="AB12" s="27">
        <v>0</v>
      </c>
      <c r="AC12" s="10">
        <f t="shared" si="12"/>
        <v>0</v>
      </c>
      <c r="AD12" s="27">
        <v>0</v>
      </c>
      <c r="AE12" s="10">
        <f t="shared" si="13"/>
        <v>0</v>
      </c>
      <c r="AF12" s="27">
        <v>0</v>
      </c>
      <c r="AG12" s="10">
        <f t="shared" si="14"/>
        <v>0</v>
      </c>
      <c r="AH12" s="27">
        <v>0</v>
      </c>
      <c r="AI12" s="10">
        <f t="shared" si="15"/>
        <v>0</v>
      </c>
      <c r="AJ12" s="27">
        <v>0</v>
      </c>
      <c r="AK12" s="10">
        <f t="shared" si="16"/>
        <v>0</v>
      </c>
      <c r="AL12" s="27">
        <v>0</v>
      </c>
      <c r="AM12" s="10">
        <f t="shared" si="17"/>
        <v>0</v>
      </c>
      <c r="AN12" s="27">
        <v>0</v>
      </c>
      <c r="AO12" s="10">
        <f t="shared" si="18"/>
        <v>0</v>
      </c>
      <c r="AP12" s="27">
        <v>0</v>
      </c>
      <c r="AQ12" s="10">
        <f t="shared" si="19"/>
        <v>0</v>
      </c>
      <c r="AR12" s="27">
        <v>0</v>
      </c>
      <c r="AS12" s="10">
        <f t="shared" si="20"/>
        <v>0</v>
      </c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  <c r="IP12" s="38"/>
      <c r="IQ12" s="38"/>
      <c r="IR12" s="38"/>
      <c r="IS12" s="38"/>
      <c r="IT12" s="38"/>
    </row>
    <row r="13" spans="2:254" s="39" customFormat="1" ht="24.9" customHeight="1" x14ac:dyDescent="0.25">
      <c r="B13" s="24" t="s">
        <v>16</v>
      </c>
      <c r="C13" s="25" t="s">
        <v>47</v>
      </c>
      <c r="D13" s="22">
        <v>21000</v>
      </c>
      <c r="E13" s="9">
        <f t="shared" si="0"/>
        <v>21000</v>
      </c>
      <c r="F13" s="26">
        <v>0</v>
      </c>
      <c r="G13" s="10">
        <f t="shared" si="1"/>
        <v>0</v>
      </c>
      <c r="H13" s="27">
        <v>0</v>
      </c>
      <c r="I13" s="10">
        <f t="shared" si="2"/>
        <v>0</v>
      </c>
      <c r="J13" s="27"/>
      <c r="K13" s="10">
        <f t="shared" si="3"/>
        <v>0</v>
      </c>
      <c r="L13" s="27"/>
      <c r="M13" s="10">
        <f t="shared" si="4"/>
        <v>0</v>
      </c>
      <c r="N13" s="27"/>
      <c r="O13" s="10">
        <f t="shared" si="5"/>
        <v>0</v>
      </c>
      <c r="P13" s="27"/>
      <c r="Q13" s="10">
        <f t="shared" si="6"/>
        <v>0</v>
      </c>
      <c r="R13" s="27"/>
      <c r="S13" s="10">
        <f t="shared" si="7"/>
        <v>0</v>
      </c>
      <c r="T13" s="27"/>
      <c r="U13" s="10">
        <f t="shared" si="8"/>
        <v>0</v>
      </c>
      <c r="V13" s="27"/>
      <c r="W13" s="10">
        <f t="shared" si="9"/>
        <v>0</v>
      </c>
      <c r="X13" s="27"/>
      <c r="Y13" s="10">
        <f t="shared" si="10"/>
        <v>0</v>
      </c>
      <c r="Z13" s="27"/>
      <c r="AA13" s="10">
        <f t="shared" si="11"/>
        <v>0</v>
      </c>
      <c r="AB13" s="27">
        <v>0</v>
      </c>
      <c r="AC13" s="10">
        <f t="shared" si="12"/>
        <v>0</v>
      </c>
      <c r="AD13" s="27">
        <v>0</v>
      </c>
      <c r="AE13" s="10">
        <f t="shared" si="13"/>
        <v>0</v>
      </c>
      <c r="AF13" s="27">
        <v>0</v>
      </c>
      <c r="AG13" s="10">
        <f t="shared" si="14"/>
        <v>0</v>
      </c>
      <c r="AH13" s="27">
        <v>0</v>
      </c>
      <c r="AI13" s="10">
        <f t="shared" si="15"/>
        <v>0</v>
      </c>
      <c r="AJ13" s="27">
        <v>0</v>
      </c>
      <c r="AK13" s="10">
        <f t="shared" si="16"/>
        <v>0</v>
      </c>
      <c r="AL13" s="27">
        <v>0</v>
      </c>
      <c r="AM13" s="10">
        <f t="shared" si="17"/>
        <v>0</v>
      </c>
      <c r="AN13" s="27">
        <v>0</v>
      </c>
      <c r="AO13" s="10">
        <f t="shared" si="18"/>
        <v>0</v>
      </c>
      <c r="AP13" s="27">
        <v>0</v>
      </c>
      <c r="AQ13" s="10">
        <f t="shared" si="19"/>
        <v>0</v>
      </c>
      <c r="AR13" s="27">
        <v>0</v>
      </c>
      <c r="AS13" s="10">
        <f t="shared" si="20"/>
        <v>0</v>
      </c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  <c r="IQ13" s="38"/>
      <c r="IR13" s="38"/>
      <c r="IS13" s="38"/>
      <c r="IT13" s="38"/>
    </row>
    <row r="14" spans="2:254" s="39" customFormat="1" ht="24.9" customHeight="1" x14ac:dyDescent="0.25">
      <c r="B14" s="24" t="s">
        <v>17</v>
      </c>
      <c r="C14" s="25" t="s">
        <v>48</v>
      </c>
      <c r="D14" s="22">
        <v>3200</v>
      </c>
      <c r="E14" s="9">
        <f t="shared" si="0"/>
        <v>3200</v>
      </c>
      <c r="F14" s="26">
        <v>0</v>
      </c>
      <c r="G14" s="10">
        <f t="shared" si="1"/>
        <v>0</v>
      </c>
      <c r="H14" s="27">
        <v>0</v>
      </c>
      <c r="I14" s="10">
        <f t="shared" si="2"/>
        <v>0</v>
      </c>
      <c r="J14" s="27"/>
      <c r="K14" s="10">
        <f t="shared" si="3"/>
        <v>0</v>
      </c>
      <c r="L14" s="27"/>
      <c r="M14" s="10">
        <f t="shared" si="4"/>
        <v>0</v>
      </c>
      <c r="N14" s="27"/>
      <c r="O14" s="10">
        <f t="shared" si="5"/>
        <v>0</v>
      </c>
      <c r="P14" s="27"/>
      <c r="Q14" s="10">
        <f t="shared" si="6"/>
        <v>0</v>
      </c>
      <c r="R14" s="27"/>
      <c r="S14" s="10">
        <f t="shared" si="7"/>
        <v>0</v>
      </c>
      <c r="T14" s="27"/>
      <c r="U14" s="10">
        <f t="shared" si="8"/>
        <v>0</v>
      </c>
      <c r="V14" s="27"/>
      <c r="W14" s="10">
        <f t="shared" si="9"/>
        <v>0</v>
      </c>
      <c r="X14" s="27"/>
      <c r="Y14" s="10">
        <f t="shared" si="10"/>
        <v>0</v>
      </c>
      <c r="Z14" s="27"/>
      <c r="AA14" s="10">
        <f t="shared" si="11"/>
        <v>0</v>
      </c>
      <c r="AB14" s="27">
        <v>0</v>
      </c>
      <c r="AC14" s="10">
        <f t="shared" si="12"/>
        <v>0</v>
      </c>
      <c r="AD14" s="27">
        <v>0</v>
      </c>
      <c r="AE14" s="10">
        <f t="shared" si="13"/>
        <v>0</v>
      </c>
      <c r="AF14" s="27">
        <v>0</v>
      </c>
      <c r="AG14" s="10">
        <f t="shared" si="14"/>
        <v>0</v>
      </c>
      <c r="AH14" s="27">
        <v>0</v>
      </c>
      <c r="AI14" s="10">
        <f t="shared" si="15"/>
        <v>0</v>
      </c>
      <c r="AJ14" s="27">
        <v>0</v>
      </c>
      <c r="AK14" s="10">
        <f t="shared" si="16"/>
        <v>0</v>
      </c>
      <c r="AL14" s="27">
        <v>0</v>
      </c>
      <c r="AM14" s="10">
        <f t="shared" si="17"/>
        <v>0</v>
      </c>
      <c r="AN14" s="27">
        <v>0</v>
      </c>
      <c r="AO14" s="10">
        <f t="shared" si="18"/>
        <v>0</v>
      </c>
      <c r="AP14" s="27">
        <v>0</v>
      </c>
      <c r="AQ14" s="10">
        <f t="shared" si="19"/>
        <v>0</v>
      </c>
      <c r="AR14" s="27">
        <v>0</v>
      </c>
      <c r="AS14" s="10">
        <f t="shared" si="20"/>
        <v>0</v>
      </c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  <c r="IS14" s="38"/>
      <c r="IT14" s="38"/>
    </row>
    <row r="15" spans="2:254" s="39" customFormat="1" ht="24.9" customHeight="1" x14ac:dyDescent="0.25">
      <c r="B15" s="24" t="s">
        <v>18</v>
      </c>
      <c r="C15" s="25" t="s">
        <v>49</v>
      </c>
      <c r="D15" s="22">
        <v>13000</v>
      </c>
      <c r="E15" s="9">
        <f t="shared" si="0"/>
        <v>13000</v>
      </c>
      <c r="F15" s="26">
        <v>0</v>
      </c>
      <c r="G15" s="10">
        <f t="shared" si="1"/>
        <v>0</v>
      </c>
      <c r="H15" s="27">
        <v>0</v>
      </c>
      <c r="I15" s="10">
        <f t="shared" si="2"/>
        <v>0</v>
      </c>
      <c r="J15" s="27"/>
      <c r="K15" s="10">
        <f t="shared" si="3"/>
        <v>0</v>
      </c>
      <c r="L15" s="27"/>
      <c r="M15" s="10">
        <f t="shared" si="4"/>
        <v>0</v>
      </c>
      <c r="N15" s="27"/>
      <c r="O15" s="10">
        <f t="shared" si="5"/>
        <v>0</v>
      </c>
      <c r="P15" s="27"/>
      <c r="Q15" s="10">
        <f t="shared" si="6"/>
        <v>0</v>
      </c>
      <c r="R15" s="27"/>
      <c r="S15" s="10">
        <f t="shared" si="7"/>
        <v>0</v>
      </c>
      <c r="T15" s="27"/>
      <c r="U15" s="10">
        <f t="shared" si="8"/>
        <v>0</v>
      </c>
      <c r="V15" s="27"/>
      <c r="W15" s="10">
        <f t="shared" si="9"/>
        <v>0</v>
      </c>
      <c r="X15" s="27"/>
      <c r="Y15" s="10">
        <f t="shared" si="10"/>
        <v>0</v>
      </c>
      <c r="Z15" s="27"/>
      <c r="AA15" s="10">
        <f t="shared" si="11"/>
        <v>0</v>
      </c>
      <c r="AB15" s="27">
        <v>0</v>
      </c>
      <c r="AC15" s="10">
        <f t="shared" si="12"/>
        <v>0</v>
      </c>
      <c r="AD15" s="27">
        <v>0</v>
      </c>
      <c r="AE15" s="10">
        <f t="shared" si="13"/>
        <v>0</v>
      </c>
      <c r="AF15" s="27">
        <v>0</v>
      </c>
      <c r="AG15" s="10">
        <f t="shared" si="14"/>
        <v>0</v>
      </c>
      <c r="AH15" s="27">
        <v>0</v>
      </c>
      <c r="AI15" s="10">
        <f t="shared" si="15"/>
        <v>0</v>
      </c>
      <c r="AJ15" s="27">
        <v>0</v>
      </c>
      <c r="AK15" s="10">
        <f t="shared" si="16"/>
        <v>0</v>
      </c>
      <c r="AL15" s="27">
        <v>0</v>
      </c>
      <c r="AM15" s="10">
        <f t="shared" si="17"/>
        <v>0</v>
      </c>
      <c r="AN15" s="27">
        <v>0</v>
      </c>
      <c r="AO15" s="10">
        <f t="shared" si="18"/>
        <v>0</v>
      </c>
      <c r="AP15" s="27">
        <v>0</v>
      </c>
      <c r="AQ15" s="10">
        <f t="shared" si="19"/>
        <v>0</v>
      </c>
      <c r="AR15" s="27">
        <v>0</v>
      </c>
      <c r="AS15" s="10">
        <f t="shared" si="20"/>
        <v>0</v>
      </c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</row>
    <row r="16" spans="2:254" s="39" customFormat="1" ht="24.9" customHeight="1" x14ac:dyDescent="0.25">
      <c r="B16" s="24" t="s">
        <v>19</v>
      </c>
      <c r="C16" s="25" t="s">
        <v>50</v>
      </c>
      <c r="D16" s="22">
        <v>6500</v>
      </c>
      <c r="E16" s="9">
        <f t="shared" si="0"/>
        <v>6500</v>
      </c>
      <c r="F16" s="26">
        <v>0</v>
      </c>
      <c r="G16" s="10">
        <f t="shared" si="1"/>
        <v>0</v>
      </c>
      <c r="H16" s="27">
        <v>0</v>
      </c>
      <c r="I16" s="10">
        <f t="shared" si="2"/>
        <v>0</v>
      </c>
      <c r="J16" s="27"/>
      <c r="K16" s="10">
        <f t="shared" si="3"/>
        <v>0</v>
      </c>
      <c r="L16" s="27"/>
      <c r="M16" s="10">
        <f t="shared" si="4"/>
        <v>0</v>
      </c>
      <c r="N16" s="27"/>
      <c r="O16" s="10">
        <f t="shared" si="5"/>
        <v>0</v>
      </c>
      <c r="P16" s="27"/>
      <c r="Q16" s="10">
        <f t="shared" si="6"/>
        <v>0</v>
      </c>
      <c r="R16" s="27"/>
      <c r="S16" s="10">
        <f t="shared" si="7"/>
        <v>0</v>
      </c>
      <c r="T16" s="27"/>
      <c r="U16" s="10">
        <f t="shared" si="8"/>
        <v>0</v>
      </c>
      <c r="V16" s="27"/>
      <c r="W16" s="10">
        <f t="shared" si="9"/>
        <v>0</v>
      </c>
      <c r="X16" s="27"/>
      <c r="Y16" s="10">
        <f t="shared" si="10"/>
        <v>0</v>
      </c>
      <c r="Z16" s="27"/>
      <c r="AA16" s="10">
        <f t="shared" si="11"/>
        <v>0</v>
      </c>
      <c r="AB16" s="27">
        <v>0</v>
      </c>
      <c r="AC16" s="10">
        <f t="shared" si="12"/>
        <v>0</v>
      </c>
      <c r="AD16" s="27">
        <v>0</v>
      </c>
      <c r="AE16" s="10">
        <f t="shared" si="13"/>
        <v>0</v>
      </c>
      <c r="AF16" s="27">
        <v>0</v>
      </c>
      <c r="AG16" s="10">
        <f t="shared" si="14"/>
        <v>0</v>
      </c>
      <c r="AH16" s="27">
        <v>0</v>
      </c>
      <c r="AI16" s="10">
        <f t="shared" si="15"/>
        <v>0</v>
      </c>
      <c r="AJ16" s="27">
        <v>0</v>
      </c>
      <c r="AK16" s="10">
        <f t="shared" si="16"/>
        <v>0</v>
      </c>
      <c r="AL16" s="27">
        <v>0</v>
      </c>
      <c r="AM16" s="10">
        <f t="shared" si="17"/>
        <v>0</v>
      </c>
      <c r="AN16" s="27">
        <v>0</v>
      </c>
      <c r="AO16" s="10">
        <f t="shared" si="18"/>
        <v>0</v>
      </c>
      <c r="AP16" s="27">
        <v>0</v>
      </c>
      <c r="AQ16" s="10">
        <f t="shared" si="19"/>
        <v>0</v>
      </c>
      <c r="AR16" s="27">
        <v>0</v>
      </c>
      <c r="AS16" s="10">
        <f t="shared" si="20"/>
        <v>0</v>
      </c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</row>
    <row r="17" spans="2:254" s="39" customFormat="1" ht="24.9" customHeight="1" x14ac:dyDescent="0.25">
      <c r="B17" s="24" t="s">
        <v>81</v>
      </c>
      <c r="C17" s="25" t="s">
        <v>51</v>
      </c>
      <c r="D17" s="22">
        <v>6100</v>
      </c>
      <c r="E17" s="9">
        <f t="shared" si="0"/>
        <v>6100</v>
      </c>
      <c r="F17" s="26">
        <v>0</v>
      </c>
      <c r="G17" s="10">
        <f t="shared" si="1"/>
        <v>0</v>
      </c>
      <c r="H17" s="27">
        <v>0</v>
      </c>
      <c r="I17" s="10">
        <f t="shared" si="2"/>
        <v>0</v>
      </c>
      <c r="J17" s="27"/>
      <c r="K17" s="10">
        <f t="shared" si="3"/>
        <v>0</v>
      </c>
      <c r="L17" s="27"/>
      <c r="M17" s="10">
        <f t="shared" si="4"/>
        <v>0</v>
      </c>
      <c r="N17" s="27"/>
      <c r="O17" s="10">
        <f t="shared" si="5"/>
        <v>0</v>
      </c>
      <c r="P17" s="27"/>
      <c r="Q17" s="10">
        <f t="shared" si="6"/>
        <v>0</v>
      </c>
      <c r="R17" s="27"/>
      <c r="S17" s="10">
        <f t="shared" si="7"/>
        <v>0</v>
      </c>
      <c r="T17" s="27"/>
      <c r="U17" s="10">
        <f t="shared" si="8"/>
        <v>0</v>
      </c>
      <c r="V17" s="27"/>
      <c r="W17" s="10">
        <f t="shared" si="9"/>
        <v>0</v>
      </c>
      <c r="X17" s="27"/>
      <c r="Y17" s="10">
        <f t="shared" si="10"/>
        <v>0</v>
      </c>
      <c r="Z17" s="27"/>
      <c r="AA17" s="10">
        <f t="shared" si="11"/>
        <v>0</v>
      </c>
      <c r="AB17" s="27">
        <v>0</v>
      </c>
      <c r="AC17" s="10">
        <f t="shared" si="12"/>
        <v>0</v>
      </c>
      <c r="AD17" s="27">
        <v>0</v>
      </c>
      <c r="AE17" s="10">
        <f t="shared" si="13"/>
        <v>0</v>
      </c>
      <c r="AF17" s="27">
        <v>0</v>
      </c>
      <c r="AG17" s="10">
        <f t="shared" si="14"/>
        <v>0</v>
      </c>
      <c r="AH17" s="27">
        <v>0</v>
      </c>
      <c r="AI17" s="10">
        <f t="shared" si="15"/>
        <v>0</v>
      </c>
      <c r="AJ17" s="27">
        <v>0</v>
      </c>
      <c r="AK17" s="10">
        <f t="shared" si="16"/>
        <v>0</v>
      </c>
      <c r="AL17" s="27">
        <v>0</v>
      </c>
      <c r="AM17" s="10">
        <f t="shared" si="17"/>
        <v>0</v>
      </c>
      <c r="AN17" s="27">
        <v>0</v>
      </c>
      <c r="AO17" s="10">
        <f t="shared" si="18"/>
        <v>0</v>
      </c>
      <c r="AP17" s="27">
        <v>0</v>
      </c>
      <c r="AQ17" s="10">
        <f t="shared" si="19"/>
        <v>0</v>
      </c>
      <c r="AR17" s="27">
        <v>0</v>
      </c>
      <c r="AS17" s="10">
        <f t="shared" si="20"/>
        <v>0</v>
      </c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</row>
    <row r="18" spans="2:254" s="39" customFormat="1" ht="24.9" customHeight="1" x14ac:dyDescent="0.25">
      <c r="B18" s="24" t="s">
        <v>20</v>
      </c>
      <c r="C18" s="25" t="s">
        <v>52</v>
      </c>
      <c r="D18" s="22">
        <v>5500</v>
      </c>
      <c r="E18" s="9">
        <f t="shared" si="0"/>
        <v>5500</v>
      </c>
      <c r="F18" s="26">
        <v>0</v>
      </c>
      <c r="G18" s="10">
        <f t="shared" si="1"/>
        <v>0</v>
      </c>
      <c r="H18" s="27">
        <v>0</v>
      </c>
      <c r="I18" s="10">
        <f t="shared" si="2"/>
        <v>0</v>
      </c>
      <c r="J18" s="27"/>
      <c r="K18" s="10">
        <f t="shared" si="3"/>
        <v>0</v>
      </c>
      <c r="L18" s="27"/>
      <c r="M18" s="10">
        <f t="shared" si="4"/>
        <v>0</v>
      </c>
      <c r="N18" s="27"/>
      <c r="O18" s="10">
        <f t="shared" si="5"/>
        <v>0</v>
      </c>
      <c r="P18" s="27"/>
      <c r="Q18" s="10">
        <f t="shared" si="6"/>
        <v>0</v>
      </c>
      <c r="R18" s="27"/>
      <c r="S18" s="10">
        <f t="shared" si="7"/>
        <v>0</v>
      </c>
      <c r="T18" s="27"/>
      <c r="U18" s="10">
        <f t="shared" si="8"/>
        <v>0</v>
      </c>
      <c r="V18" s="27"/>
      <c r="W18" s="10">
        <f t="shared" si="9"/>
        <v>0</v>
      </c>
      <c r="X18" s="27"/>
      <c r="Y18" s="10">
        <f t="shared" si="10"/>
        <v>0</v>
      </c>
      <c r="Z18" s="27"/>
      <c r="AA18" s="10">
        <f t="shared" si="11"/>
        <v>0</v>
      </c>
      <c r="AB18" s="27">
        <v>0</v>
      </c>
      <c r="AC18" s="10">
        <f t="shared" si="12"/>
        <v>0</v>
      </c>
      <c r="AD18" s="27">
        <v>0</v>
      </c>
      <c r="AE18" s="10">
        <f t="shared" si="13"/>
        <v>0</v>
      </c>
      <c r="AF18" s="27">
        <v>0</v>
      </c>
      <c r="AG18" s="10">
        <f t="shared" si="14"/>
        <v>0</v>
      </c>
      <c r="AH18" s="27">
        <v>0</v>
      </c>
      <c r="AI18" s="10">
        <f t="shared" si="15"/>
        <v>0</v>
      </c>
      <c r="AJ18" s="27">
        <v>0</v>
      </c>
      <c r="AK18" s="10">
        <f t="shared" si="16"/>
        <v>0</v>
      </c>
      <c r="AL18" s="27">
        <v>0</v>
      </c>
      <c r="AM18" s="10">
        <f t="shared" si="17"/>
        <v>0</v>
      </c>
      <c r="AN18" s="27">
        <v>0</v>
      </c>
      <c r="AO18" s="10">
        <f t="shared" si="18"/>
        <v>0</v>
      </c>
      <c r="AP18" s="27">
        <v>0</v>
      </c>
      <c r="AQ18" s="10">
        <f t="shared" si="19"/>
        <v>0</v>
      </c>
      <c r="AR18" s="27">
        <v>0</v>
      </c>
      <c r="AS18" s="10">
        <f t="shared" si="20"/>
        <v>0</v>
      </c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</row>
    <row r="19" spans="2:254" s="39" customFormat="1" ht="24.9" customHeight="1" x14ac:dyDescent="0.25">
      <c r="B19" s="24" t="s">
        <v>21</v>
      </c>
      <c r="C19" s="25" t="s">
        <v>53</v>
      </c>
      <c r="D19" s="22">
        <v>6500</v>
      </c>
      <c r="E19" s="9">
        <f t="shared" si="0"/>
        <v>6500</v>
      </c>
      <c r="F19" s="26">
        <v>0</v>
      </c>
      <c r="G19" s="10">
        <f t="shared" si="1"/>
        <v>0</v>
      </c>
      <c r="H19" s="27">
        <v>0</v>
      </c>
      <c r="I19" s="10">
        <f t="shared" si="2"/>
        <v>0</v>
      </c>
      <c r="J19" s="27"/>
      <c r="K19" s="10">
        <f t="shared" si="3"/>
        <v>0</v>
      </c>
      <c r="L19" s="27"/>
      <c r="M19" s="10">
        <f t="shared" si="4"/>
        <v>0</v>
      </c>
      <c r="N19" s="27"/>
      <c r="O19" s="10">
        <f t="shared" si="5"/>
        <v>0</v>
      </c>
      <c r="P19" s="27"/>
      <c r="Q19" s="10">
        <f t="shared" si="6"/>
        <v>0</v>
      </c>
      <c r="R19" s="27"/>
      <c r="S19" s="10">
        <f t="shared" si="7"/>
        <v>0</v>
      </c>
      <c r="T19" s="27"/>
      <c r="U19" s="10">
        <f t="shared" si="8"/>
        <v>0</v>
      </c>
      <c r="V19" s="27"/>
      <c r="W19" s="10">
        <f t="shared" si="9"/>
        <v>0</v>
      </c>
      <c r="X19" s="27"/>
      <c r="Y19" s="10">
        <f t="shared" si="10"/>
        <v>0</v>
      </c>
      <c r="Z19" s="27"/>
      <c r="AA19" s="10">
        <f t="shared" si="11"/>
        <v>0</v>
      </c>
      <c r="AB19" s="27">
        <v>0</v>
      </c>
      <c r="AC19" s="10">
        <f t="shared" si="12"/>
        <v>0</v>
      </c>
      <c r="AD19" s="27">
        <v>0</v>
      </c>
      <c r="AE19" s="10">
        <f t="shared" si="13"/>
        <v>0</v>
      </c>
      <c r="AF19" s="27">
        <v>0</v>
      </c>
      <c r="AG19" s="10">
        <f t="shared" si="14"/>
        <v>0</v>
      </c>
      <c r="AH19" s="27">
        <v>0</v>
      </c>
      <c r="AI19" s="10">
        <f t="shared" si="15"/>
        <v>0</v>
      </c>
      <c r="AJ19" s="27">
        <v>0</v>
      </c>
      <c r="AK19" s="10">
        <f t="shared" si="16"/>
        <v>0</v>
      </c>
      <c r="AL19" s="27">
        <v>0</v>
      </c>
      <c r="AM19" s="10">
        <f t="shared" si="17"/>
        <v>0</v>
      </c>
      <c r="AN19" s="27">
        <v>0</v>
      </c>
      <c r="AO19" s="10">
        <f t="shared" si="18"/>
        <v>0</v>
      </c>
      <c r="AP19" s="27">
        <v>0</v>
      </c>
      <c r="AQ19" s="10">
        <f t="shared" si="19"/>
        <v>0</v>
      </c>
      <c r="AR19" s="27">
        <v>0</v>
      </c>
      <c r="AS19" s="10">
        <f t="shared" si="20"/>
        <v>0</v>
      </c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</row>
    <row r="20" spans="2:254" s="39" customFormat="1" ht="24.9" customHeight="1" x14ac:dyDescent="0.25">
      <c r="B20" s="24" t="s">
        <v>22</v>
      </c>
      <c r="C20" s="25" t="s">
        <v>54</v>
      </c>
      <c r="D20" s="22">
        <v>1800</v>
      </c>
      <c r="E20" s="9">
        <f t="shared" si="0"/>
        <v>1800</v>
      </c>
      <c r="F20" s="26">
        <v>0</v>
      </c>
      <c r="G20" s="10">
        <f t="shared" si="1"/>
        <v>0</v>
      </c>
      <c r="H20" s="27">
        <v>0</v>
      </c>
      <c r="I20" s="10">
        <f t="shared" si="2"/>
        <v>0</v>
      </c>
      <c r="J20" s="27"/>
      <c r="K20" s="10">
        <f t="shared" si="3"/>
        <v>0</v>
      </c>
      <c r="L20" s="27"/>
      <c r="M20" s="10">
        <f t="shared" si="4"/>
        <v>0</v>
      </c>
      <c r="N20" s="27"/>
      <c r="O20" s="10">
        <f t="shared" si="5"/>
        <v>0</v>
      </c>
      <c r="P20" s="27"/>
      <c r="Q20" s="10">
        <f t="shared" si="6"/>
        <v>0</v>
      </c>
      <c r="R20" s="27"/>
      <c r="S20" s="10">
        <f t="shared" si="7"/>
        <v>0</v>
      </c>
      <c r="T20" s="27"/>
      <c r="U20" s="10">
        <f t="shared" si="8"/>
        <v>0</v>
      </c>
      <c r="V20" s="27"/>
      <c r="W20" s="10">
        <f t="shared" si="9"/>
        <v>0</v>
      </c>
      <c r="X20" s="27"/>
      <c r="Y20" s="10">
        <f t="shared" si="10"/>
        <v>0</v>
      </c>
      <c r="Z20" s="27"/>
      <c r="AA20" s="10">
        <f t="shared" si="11"/>
        <v>0</v>
      </c>
      <c r="AB20" s="27">
        <v>0</v>
      </c>
      <c r="AC20" s="10">
        <f t="shared" si="12"/>
        <v>0</v>
      </c>
      <c r="AD20" s="27">
        <v>0</v>
      </c>
      <c r="AE20" s="10">
        <f t="shared" si="13"/>
        <v>0</v>
      </c>
      <c r="AF20" s="27">
        <v>0</v>
      </c>
      <c r="AG20" s="10">
        <f t="shared" si="14"/>
        <v>0</v>
      </c>
      <c r="AH20" s="27">
        <v>0</v>
      </c>
      <c r="AI20" s="10">
        <f t="shared" si="15"/>
        <v>0</v>
      </c>
      <c r="AJ20" s="27">
        <v>0</v>
      </c>
      <c r="AK20" s="10">
        <f t="shared" si="16"/>
        <v>0</v>
      </c>
      <c r="AL20" s="27">
        <v>0</v>
      </c>
      <c r="AM20" s="10">
        <f t="shared" si="17"/>
        <v>0</v>
      </c>
      <c r="AN20" s="27">
        <v>0</v>
      </c>
      <c r="AO20" s="10">
        <f t="shared" si="18"/>
        <v>0</v>
      </c>
      <c r="AP20" s="27">
        <v>0</v>
      </c>
      <c r="AQ20" s="10">
        <f t="shared" si="19"/>
        <v>0</v>
      </c>
      <c r="AR20" s="27">
        <v>0</v>
      </c>
      <c r="AS20" s="10">
        <f t="shared" si="20"/>
        <v>0</v>
      </c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</row>
    <row r="21" spans="2:254" s="39" customFormat="1" ht="24.9" customHeight="1" x14ac:dyDescent="0.25">
      <c r="B21" s="24" t="s">
        <v>111</v>
      </c>
      <c r="C21" s="25" t="s">
        <v>55</v>
      </c>
      <c r="D21" s="22">
        <v>3400</v>
      </c>
      <c r="E21" s="9">
        <f t="shared" si="0"/>
        <v>3400</v>
      </c>
      <c r="F21" s="26">
        <v>0</v>
      </c>
      <c r="G21" s="10">
        <f t="shared" si="1"/>
        <v>0</v>
      </c>
      <c r="H21" s="27">
        <v>0</v>
      </c>
      <c r="I21" s="10">
        <f t="shared" si="2"/>
        <v>0</v>
      </c>
      <c r="J21" s="27"/>
      <c r="K21" s="10">
        <f t="shared" si="3"/>
        <v>0</v>
      </c>
      <c r="L21" s="27"/>
      <c r="M21" s="10">
        <f t="shared" si="4"/>
        <v>0</v>
      </c>
      <c r="N21" s="27"/>
      <c r="O21" s="10">
        <f t="shared" si="5"/>
        <v>0</v>
      </c>
      <c r="P21" s="27"/>
      <c r="Q21" s="10">
        <f t="shared" si="6"/>
        <v>0</v>
      </c>
      <c r="R21" s="27"/>
      <c r="S21" s="10">
        <f t="shared" si="7"/>
        <v>0</v>
      </c>
      <c r="T21" s="27"/>
      <c r="U21" s="10">
        <f t="shared" si="8"/>
        <v>0</v>
      </c>
      <c r="V21" s="27"/>
      <c r="W21" s="10">
        <f t="shared" si="9"/>
        <v>0</v>
      </c>
      <c r="X21" s="27"/>
      <c r="Y21" s="10">
        <f t="shared" si="10"/>
        <v>0</v>
      </c>
      <c r="Z21" s="27"/>
      <c r="AA21" s="10">
        <f t="shared" si="11"/>
        <v>0</v>
      </c>
      <c r="AB21" s="27">
        <v>0</v>
      </c>
      <c r="AC21" s="10">
        <f t="shared" si="12"/>
        <v>0</v>
      </c>
      <c r="AD21" s="27">
        <v>0</v>
      </c>
      <c r="AE21" s="10">
        <f t="shared" si="13"/>
        <v>0</v>
      </c>
      <c r="AF21" s="27">
        <v>0</v>
      </c>
      <c r="AG21" s="10">
        <f t="shared" si="14"/>
        <v>0</v>
      </c>
      <c r="AH21" s="27">
        <v>0</v>
      </c>
      <c r="AI21" s="10">
        <f t="shared" si="15"/>
        <v>0</v>
      </c>
      <c r="AJ21" s="27">
        <v>0</v>
      </c>
      <c r="AK21" s="10">
        <f t="shared" si="16"/>
        <v>0</v>
      </c>
      <c r="AL21" s="27">
        <v>0</v>
      </c>
      <c r="AM21" s="10">
        <f t="shared" si="17"/>
        <v>0</v>
      </c>
      <c r="AN21" s="27">
        <v>0</v>
      </c>
      <c r="AO21" s="10">
        <f t="shared" si="18"/>
        <v>0</v>
      </c>
      <c r="AP21" s="27">
        <v>0</v>
      </c>
      <c r="AQ21" s="10">
        <f t="shared" si="19"/>
        <v>0</v>
      </c>
      <c r="AR21" s="27">
        <v>0</v>
      </c>
      <c r="AS21" s="10">
        <f t="shared" si="20"/>
        <v>0</v>
      </c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  <c r="IQ21" s="38"/>
      <c r="IR21" s="38"/>
      <c r="IS21" s="38"/>
      <c r="IT21" s="38"/>
    </row>
    <row r="22" spans="2:254" s="39" customFormat="1" ht="24.9" customHeight="1" x14ac:dyDescent="0.25">
      <c r="B22" s="24" t="s">
        <v>112</v>
      </c>
      <c r="C22" s="25" t="s">
        <v>113</v>
      </c>
      <c r="D22" s="22">
        <v>4000</v>
      </c>
      <c r="E22" s="9">
        <f t="shared" si="0"/>
        <v>4000</v>
      </c>
      <c r="F22" s="26">
        <v>0</v>
      </c>
      <c r="G22" s="10">
        <f t="shared" si="1"/>
        <v>0</v>
      </c>
      <c r="H22" s="27">
        <v>0</v>
      </c>
      <c r="I22" s="10">
        <f t="shared" si="2"/>
        <v>0</v>
      </c>
      <c r="J22" s="27"/>
      <c r="K22" s="10">
        <f t="shared" si="3"/>
        <v>0</v>
      </c>
      <c r="L22" s="27"/>
      <c r="M22" s="10">
        <f t="shared" si="4"/>
        <v>0</v>
      </c>
      <c r="N22" s="27"/>
      <c r="O22" s="10">
        <f t="shared" si="5"/>
        <v>0</v>
      </c>
      <c r="P22" s="27"/>
      <c r="Q22" s="10">
        <f t="shared" si="6"/>
        <v>0</v>
      </c>
      <c r="R22" s="27"/>
      <c r="S22" s="10">
        <f t="shared" si="7"/>
        <v>0</v>
      </c>
      <c r="T22" s="27"/>
      <c r="U22" s="10">
        <f t="shared" si="8"/>
        <v>0</v>
      </c>
      <c r="V22" s="27"/>
      <c r="W22" s="10">
        <f t="shared" si="9"/>
        <v>0</v>
      </c>
      <c r="X22" s="27"/>
      <c r="Y22" s="10">
        <f t="shared" si="10"/>
        <v>0</v>
      </c>
      <c r="Z22" s="27"/>
      <c r="AA22" s="10">
        <f t="shared" si="11"/>
        <v>0</v>
      </c>
      <c r="AB22" s="27">
        <v>0</v>
      </c>
      <c r="AC22" s="10">
        <f t="shared" si="12"/>
        <v>0</v>
      </c>
      <c r="AD22" s="27">
        <v>0</v>
      </c>
      <c r="AE22" s="10">
        <f t="shared" si="13"/>
        <v>0</v>
      </c>
      <c r="AF22" s="27">
        <v>0</v>
      </c>
      <c r="AG22" s="10">
        <f t="shared" si="14"/>
        <v>0</v>
      </c>
      <c r="AH22" s="27">
        <v>0</v>
      </c>
      <c r="AI22" s="10">
        <f t="shared" si="15"/>
        <v>0</v>
      </c>
      <c r="AJ22" s="27">
        <v>0</v>
      </c>
      <c r="AK22" s="10">
        <f t="shared" si="16"/>
        <v>0</v>
      </c>
      <c r="AL22" s="27">
        <v>0</v>
      </c>
      <c r="AM22" s="10">
        <f t="shared" si="17"/>
        <v>0</v>
      </c>
      <c r="AN22" s="27">
        <v>0</v>
      </c>
      <c r="AO22" s="10">
        <f t="shared" si="18"/>
        <v>0</v>
      </c>
      <c r="AP22" s="27">
        <v>0</v>
      </c>
      <c r="AQ22" s="10">
        <f t="shared" si="19"/>
        <v>0</v>
      </c>
      <c r="AR22" s="27">
        <v>0</v>
      </c>
      <c r="AS22" s="10">
        <f t="shared" si="20"/>
        <v>0</v>
      </c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  <c r="IJ22" s="38"/>
      <c r="IK22" s="38"/>
      <c r="IL22" s="38"/>
      <c r="IM22" s="38"/>
      <c r="IN22" s="38"/>
      <c r="IO22" s="38"/>
      <c r="IP22" s="38"/>
      <c r="IQ22" s="38"/>
      <c r="IR22" s="38"/>
      <c r="IS22" s="38"/>
      <c r="IT22" s="38"/>
    </row>
    <row r="23" spans="2:254" s="39" customFormat="1" ht="24.9" customHeight="1" x14ac:dyDescent="0.25">
      <c r="B23" s="24" t="s">
        <v>23</v>
      </c>
      <c r="C23" s="25" t="s">
        <v>56</v>
      </c>
      <c r="D23" s="22">
        <v>2800</v>
      </c>
      <c r="E23" s="9">
        <f t="shared" si="0"/>
        <v>2800</v>
      </c>
      <c r="F23" s="26">
        <v>0</v>
      </c>
      <c r="G23" s="10">
        <f t="shared" si="1"/>
        <v>0</v>
      </c>
      <c r="H23" s="27">
        <v>0</v>
      </c>
      <c r="I23" s="10">
        <f t="shared" si="2"/>
        <v>0</v>
      </c>
      <c r="J23" s="27"/>
      <c r="K23" s="10">
        <f t="shared" si="3"/>
        <v>0</v>
      </c>
      <c r="L23" s="27"/>
      <c r="M23" s="10">
        <f t="shared" si="4"/>
        <v>0</v>
      </c>
      <c r="N23" s="27"/>
      <c r="O23" s="10">
        <f t="shared" si="5"/>
        <v>0</v>
      </c>
      <c r="P23" s="27"/>
      <c r="Q23" s="10">
        <f t="shared" si="6"/>
        <v>0</v>
      </c>
      <c r="R23" s="27"/>
      <c r="S23" s="10">
        <f t="shared" si="7"/>
        <v>0</v>
      </c>
      <c r="T23" s="27"/>
      <c r="U23" s="10">
        <f t="shared" si="8"/>
        <v>0</v>
      </c>
      <c r="V23" s="27"/>
      <c r="W23" s="10">
        <f t="shared" si="9"/>
        <v>0</v>
      </c>
      <c r="X23" s="27"/>
      <c r="Y23" s="10">
        <f t="shared" si="10"/>
        <v>0</v>
      </c>
      <c r="Z23" s="27"/>
      <c r="AA23" s="10">
        <f t="shared" si="11"/>
        <v>0</v>
      </c>
      <c r="AB23" s="27">
        <v>0</v>
      </c>
      <c r="AC23" s="10">
        <f t="shared" si="12"/>
        <v>0</v>
      </c>
      <c r="AD23" s="27">
        <v>0</v>
      </c>
      <c r="AE23" s="10">
        <f t="shared" si="13"/>
        <v>0</v>
      </c>
      <c r="AF23" s="27">
        <v>0</v>
      </c>
      <c r="AG23" s="10">
        <f t="shared" si="14"/>
        <v>0</v>
      </c>
      <c r="AH23" s="27">
        <v>0</v>
      </c>
      <c r="AI23" s="10">
        <f t="shared" si="15"/>
        <v>0</v>
      </c>
      <c r="AJ23" s="27">
        <v>0</v>
      </c>
      <c r="AK23" s="10">
        <f t="shared" si="16"/>
        <v>0</v>
      </c>
      <c r="AL23" s="27">
        <v>0</v>
      </c>
      <c r="AM23" s="10">
        <f t="shared" si="17"/>
        <v>0</v>
      </c>
      <c r="AN23" s="27">
        <v>0</v>
      </c>
      <c r="AO23" s="10">
        <f t="shared" si="18"/>
        <v>0</v>
      </c>
      <c r="AP23" s="27">
        <v>0</v>
      </c>
      <c r="AQ23" s="10">
        <f t="shared" si="19"/>
        <v>0</v>
      </c>
      <c r="AR23" s="27">
        <v>0</v>
      </c>
      <c r="AS23" s="10">
        <f t="shared" si="20"/>
        <v>0</v>
      </c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  <c r="IJ23" s="38"/>
      <c r="IK23" s="38"/>
      <c r="IL23" s="38"/>
      <c r="IM23" s="38"/>
      <c r="IN23" s="38"/>
      <c r="IO23" s="38"/>
      <c r="IP23" s="38"/>
      <c r="IQ23" s="38"/>
      <c r="IR23" s="38"/>
      <c r="IS23" s="38"/>
      <c r="IT23" s="38"/>
    </row>
    <row r="24" spans="2:254" s="39" customFormat="1" ht="24.9" customHeight="1" x14ac:dyDescent="0.25">
      <c r="B24" s="24" t="s">
        <v>24</v>
      </c>
      <c r="C24" s="25" t="s">
        <v>57</v>
      </c>
      <c r="D24" s="22">
        <v>14000</v>
      </c>
      <c r="E24" s="9">
        <f t="shared" si="0"/>
        <v>14000</v>
      </c>
      <c r="F24" s="26">
        <v>0</v>
      </c>
      <c r="G24" s="10">
        <f t="shared" si="1"/>
        <v>0</v>
      </c>
      <c r="H24" s="27">
        <v>0</v>
      </c>
      <c r="I24" s="10">
        <f t="shared" si="2"/>
        <v>0</v>
      </c>
      <c r="J24" s="27"/>
      <c r="K24" s="10">
        <f t="shared" si="3"/>
        <v>0</v>
      </c>
      <c r="L24" s="27"/>
      <c r="M24" s="10">
        <f t="shared" si="4"/>
        <v>0</v>
      </c>
      <c r="N24" s="27"/>
      <c r="O24" s="10">
        <f t="shared" si="5"/>
        <v>0</v>
      </c>
      <c r="P24" s="27"/>
      <c r="Q24" s="10">
        <f t="shared" si="6"/>
        <v>0</v>
      </c>
      <c r="R24" s="27"/>
      <c r="S24" s="10">
        <f t="shared" si="7"/>
        <v>0</v>
      </c>
      <c r="T24" s="27"/>
      <c r="U24" s="10">
        <f t="shared" si="8"/>
        <v>0</v>
      </c>
      <c r="V24" s="27"/>
      <c r="W24" s="10">
        <f t="shared" si="9"/>
        <v>0</v>
      </c>
      <c r="X24" s="27"/>
      <c r="Y24" s="10">
        <f t="shared" si="10"/>
        <v>0</v>
      </c>
      <c r="Z24" s="27"/>
      <c r="AA24" s="10">
        <f t="shared" si="11"/>
        <v>0</v>
      </c>
      <c r="AB24" s="27">
        <v>0</v>
      </c>
      <c r="AC24" s="10">
        <f t="shared" si="12"/>
        <v>0</v>
      </c>
      <c r="AD24" s="27">
        <v>0</v>
      </c>
      <c r="AE24" s="10">
        <f t="shared" si="13"/>
        <v>0</v>
      </c>
      <c r="AF24" s="27">
        <v>0</v>
      </c>
      <c r="AG24" s="10">
        <f t="shared" si="14"/>
        <v>0</v>
      </c>
      <c r="AH24" s="27">
        <v>0</v>
      </c>
      <c r="AI24" s="10">
        <f t="shared" si="15"/>
        <v>0</v>
      </c>
      <c r="AJ24" s="27">
        <v>0</v>
      </c>
      <c r="AK24" s="10">
        <f t="shared" si="16"/>
        <v>0</v>
      </c>
      <c r="AL24" s="27">
        <v>0</v>
      </c>
      <c r="AM24" s="10">
        <f t="shared" si="17"/>
        <v>0</v>
      </c>
      <c r="AN24" s="27">
        <v>0</v>
      </c>
      <c r="AO24" s="10">
        <f t="shared" si="18"/>
        <v>0</v>
      </c>
      <c r="AP24" s="27">
        <v>0</v>
      </c>
      <c r="AQ24" s="10">
        <f t="shared" si="19"/>
        <v>0</v>
      </c>
      <c r="AR24" s="27">
        <v>0</v>
      </c>
      <c r="AS24" s="10">
        <f t="shared" si="20"/>
        <v>0</v>
      </c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  <c r="IQ24" s="38"/>
      <c r="IR24" s="38"/>
      <c r="IS24" s="38"/>
      <c r="IT24" s="38"/>
    </row>
    <row r="25" spans="2:254" s="39" customFormat="1" ht="24.9" customHeight="1" x14ac:dyDescent="0.25">
      <c r="B25" s="24" t="s">
        <v>25</v>
      </c>
      <c r="C25" s="25" t="s">
        <v>82</v>
      </c>
      <c r="D25" s="22">
        <v>6300</v>
      </c>
      <c r="E25" s="9">
        <f t="shared" si="0"/>
        <v>6300</v>
      </c>
      <c r="F25" s="26">
        <v>0</v>
      </c>
      <c r="G25" s="10">
        <f t="shared" si="1"/>
        <v>0</v>
      </c>
      <c r="H25" s="27">
        <v>0</v>
      </c>
      <c r="I25" s="10">
        <f t="shared" si="2"/>
        <v>0</v>
      </c>
      <c r="J25" s="27"/>
      <c r="K25" s="10">
        <f t="shared" si="3"/>
        <v>0</v>
      </c>
      <c r="L25" s="27"/>
      <c r="M25" s="10">
        <f t="shared" si="4"/>
        <v>0</v>
      </c>
      <c r="N25" s="27"/>
      <c r="O25" s="10">
        <f t="shared" si="5"/>
        <v>0</v>
      </c>
      <c r="P25" s="27"/>
      <c r="Q25" s="10">
        <f t="shared" si="6"/>
        <v>0</v>
      </c>
      <c r="R25" s="27"/>
      <c r="S25" s="10">
        <f t="shared" si="7"/>
        <v>0</v>
      </c>
      <c r="T25" s="27"/>
      <c r="U25" s="10">
        <f t="shared" si="8"/>
        <v>0</v>
      </c>
      <c r="V25" s="27"/>
      <c r="W25" s="10">
        <f t="shared" si="9"/>
        <v>0</v>
      </c>
      <c r="X25" s="27"/>
      <c r="Y25" s="10">
        <f t="shared" si="10"/>
        <v>0</v>
      </c>
      <c r="Z25" s="27"/>
      <c r="AA25" s="10">
        <f t="shared" si="11"/>
        <v>0</v>
      </c>
      <c r="AB25" s="27">
        <v>0</v>
      </c>
      <c r="AC25" s="10">
        <f t="shared" si="12"/>
        <v>0</v>
      </c>
      <c r="AD25" s="27">
        <v>0</v>
      </c>
      <c r="AE25" s="10">
        <f t="shared" si="13"/>
        <v>0</v>
      </c>
      <c r="AF25" s="27">
        <v>0</v>
      </c>
      <c r="AG25" s="10">
        <f t="shared" si="14"/>
        <v>0</v>
      </c>
      <c r="AH25" s="27">
        <v>0</v>
      </c>
      <c r="AI25" s="10">
        <f t="shared" si="15"/>
        <v>0</v>
      </c>
      <c r="AJ25" s="27">
        <v>0</v>
      </c>
      <c r="AK25" s="10">
        <f t="shared" si="16"/>
        <v>0</v>
      </c>
      <c r="AL25" s="27">
        <v>0</v>
      </c>
      <c r="AM25" s="10">
        <f t="shared" si="17"/>
        <v>0</v>
      </c>
      <c r="AN25" s="27">
        <v>0</v>
      </c>
      <c r="AO25" s="10">
        <f t="shared" si="18"/>
        <v>0</v>
      </c>
      <c r="AP25" s="27">
        <v>0</v>
      </c>
      <c r="AQ25" s="10">
        <f t="shared" si="19"/>
        <v>0</v>
      </c>
      <c r="AR25" s="27">
        <v>0</v>
      </c>
      <c r="AS25" s="10">
        <f t="shared" si="20"/>
        <v>0</v>
      </c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</row>
    <row r="26" spans="2:254" s="39" customFormat="1" ht="24.9" customHeight="1" x14ac:dyDescent="0.25">
      <c r="B26" s="24" t="s">
        <v>26</v>
      </c>
      <c r="C26" s="25" t="s">
        <v>58</v>
      </c>
      <c r="D26" s="22">
        <v>7000</v>
      </c>
      <c r="E26" s="9">
        <f t="shared" si="0"/>
        <v>7000</v>
      </c>
      <c r="F26" s="26">
        <v>0</v>
      </c>
      <c r="G26" s="10">
        <f t="shared" si="1"/>
        <v>0</v>
      </c>
      <c r="H26" s="27">
        <v>0</v>
      </c>
      <c r="I26" s="10">
        <f t="shared" si="2"/>
        <v>0</v>
      </c>
      <c r="J26" s="27"/>
      <c r="K26" s="10">
        <f t="shared" si="3"/>
        <v>0</v>
      </c>
      <c r="L26" s="27"/>
      <c r="M26" s="10">
        <f t="shared" si="4"/>
        <v>0</v>
      </c>
      <c r="N26" s="27"/>
      <c r="O26" s="10">
        <f t="shared" si="5"/>
        <v>0</v>
      </c>
      <c r="P26" s="27"/>
      <c r="Q26" s="10">
        <f t="shared" si="6"/>
        <v>0</v>
      </c>
      <c r="R26" s="27"/>
      <c r="S26" s="10">
        <f t="shared" si="7"/>
        <v>0</v>
      </c>
      <c r="T26" s="27"/>
      <c r="U26" s="10">
        <f t="shared" si="8"/>
        <v>0</v>
      </c>
      <c r="V26" s="27"/>
      <c r="W26" s="10">
        <f t="shared" si="9"/>
        <v>0</v>
      </c>
      <c r="X26" s="27"/>
      <c r="Y26" s="10">
        <f t="shared" si="10"/>
        <v>0</v>
      </c>
      <c r="Z26" s="27"/>
      <c r="AA26" s="10">
        <f t="shared" si="11"/>
        <v>0</v>
      </c>
      <c r="AB26" s="27">
        <v>0</v>
      </c>
      <c r="AC26" s="10">
        <f t="shared" si="12"/>
        <v>0</v>
      </c>
      <c r="AD26" s="27">
        <v>0</v>
      </c>
      <c r="AE26" s="10">
        <f t="shared" si="13"/>
        <v>0</v>
      </c>
      <c r="AF26" s="27">
        <v>0</v>
      </c>
      <c r="AG26" s="10">
        <f t="shared" si="14"/>
        <v>0</v>
      </c>
      <c r="AH26" s="27">
        <v>0</v>
      </c>
      <c r="AI26" s="10">
        <f t="shared" si="15"/>
        <v>0</v>
      </c>
      <c r="AJ26" s="27">
        <v>0</v>
      </c>
      <c r="AK26" s="10">
        <f t="shared" si="16"/>
        <v>0</v>
      </c>
      <c r="AL26" s="27">
        <v>0</v>
      </c>
      <c r="AM26" s="10">
        <f t="shared" si="17"/>
        <v>0</v>
      </c>
      <c r="AN26" s="27">
        <v>0</v>
      </c>
      <c r="AO26" s="10">
        <f t="shared" si="18"/>
        <v>0</v>
      </c>
      <c r="AP26" s="27">
        <v>0</v>
      </c>
      <c r="AQ26" s="10">
        <f t="shared" si="19"/>
        <v>0</v>
      </c>
      <c r="AR26" s="27">
        <v>0</v>
      </c>
      <c r="AS26" s="10">
        <f t="shared" si="20"/>
        <v>0</v>
      </c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</row>
    <row r="27" spans="2:254" s="39" customFormat="1" ht="24.9" customHeight="1" x14ac:dyDescent="0.25">
      <c r="B27" s="24" t="s">
        <v>72</v>
      </c>
      <c r="C27" s="25" t="s">
        <v>59</v>
      </c>
      <c r="D27" s="22">
        <v>12000</v>
      </c>
      <c r="E27" s="9">
        <f t="shared" si="0"/>
        <v>12000</v>
      </c>
      <c r="F27" s="26">
        <v>0</v>
      </c>
      <c r="G27" s="10">
        <f t="shared" si="1"/>
        <v>0</v>
      </c>
      <c r="H27" s="27">
        <v>0</v>
      </c>
      <c r="I27" s="10">
        <f t="shared" si="2"/>
        <v>0</v>
      </c>
      <c r="J27" s="27"/>
      <c r="K27" s="10">
        <f t="shared" si="3"/>
        <v>0</v>
      </c>
      <c r="L27" s="27"/>
      <c r="M27" s="10">
        <f t="shared" si="4"/>
        <v>0</v>
      </c>
      <c r="N27" s="27"/>
      <c r="O27" s="10">
        <f t="shared" si="5"/>
        <v>0</v>
      </c>
      <c r="P27" s="27"/>
      <c r="Q27" s="10">
        <f t="shared" si="6"/>
        <v>0</v>
      </c>
      <c r="R27" s="27"/>
      <c r="S27" s="10">
        <f t="shared" si="7"/>
        <v>0</v>
      </c>
      <c r="T27" s="27"/>
      <c r="U27" s="10">
        <f t="shared" si="8"/>
        <v>0</v>
      </c>
      <c r="V27" s="27"/>
      <c r="W27" s="10">
        <f t="shared" si="9"/>
        <v>0</v>
      </c>
      <c r="X27" s="27"/>
      <c r="Y27" s="10">
        <f t="shared" si="10"/>
        <v>0</v>
      </c>
      <c r="Z27" s="27"/>
      <c r="AA27" s="10">
        <f t="shared" si="11"/>
        <v>0</v>
      </c>
      <c r="AB27" s="27">
        <v>0</v>
      </c>
      <c r="AC27" s="10">
        <f t="shared" si="12"/>
        <v>0</v>
      </c>
      <c r="AD27" s="27">
        <v>0</v>
      </c>
      <c r="AE27" s="10">
        <f t="shared" si="13"/>
        <v>0</v>
      </c>
      <c r="AF27" s="27">
        <v>0</v>
      </c>
      <c r="AG27" s="10">
        <f t="shared" si="14"/>
        <v>0</v>
      </c>
      <c r="AH27" s="27">
        <v>0</v>
      </c>
      <c r="AI27" s="10">
        <f t="shared" si="15"/>
        <v>0</v>
      </c>
      <c r="AJ27" s="27">
        <v>0</v>
      </c>
      <c r="AK27" s="10">
        <f t="shared" si="16"/>
        <v>0</v>
      </c>
      <c r="AL27" s="27">
        <v>0</v>
      </c>
      <c r="AM27" s="10">
        <f t="shared" si="17"/>
        <v>0</v>
      </c>
      <c r="AN27" s="27">
        <v>0</v>
      </c>
      <c r="AO27" s="10">
        <f t="shared" si="18"/>
        <v>0</v>
      </c>
      <c r="AP27" s="27">
        <v>0</v>
      </c>
      <c r="AQ27" s="10">
        <f t="shared" si="19"/>
        <v>0</v>
      </c>
      <c r="AR27" s="27">
        <v>0</v>
      </c>
      <c r="AS27" s="10">
        <f t="shared" si="20"/>
        <v>0</v>
      </c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</row>
    <row r="28" spans="2:254" s="39" customFormat="1" ht="24.9" customHeight="1" x14ac:dyDescent="0.25">
      <c r="B28" s="24" t="s">
        <v>27</v>
      </c>
      <c r="C28" s="25" t="s">
        <v>55</v>
      </c>
      <c r="D28" s="22">
        <v>9800</v>
      </c>
      <c r="E28" s="9">
        <f t="shared" si="0"/>
        <v>9800</v>
      </c>
      <c r="F28" s="26">
        <v>0</v>
      </c>
      <c r="G28" s="10">
        <f t="shared" si="1"/>
        <v>0</v>
      </c>
      <c r="H28" s="27">
        <v>0</v>
      </c>
      <c r="I28" s="10">
        <f t="shared" si="2"/>
        <v>0</v>
      </c>
      <c r="J28" s="27"/>
      <c r="K28" s="10">
        <f t="shared" si="3"/>
        <v>0</v>
      </c>
      <c r="L28" s="27"/>
      <c r="M28" s="10">
        <f t="shared" si="4"/>
        <v>0</v>
      </c>
      <c r="N28" s="27"/>
      <c r="O28" s="10">
        <f t="shared" si="5"/>
        <v>0</v>
      </c>
      <c r="P28" s="27"/>
      <c r="Q28" s="10">
        <f t="shared" si="6"/>
        <v>0</v>
      </c>
      <c r="R28" s="27"/>
      <c r="S28" s="10">
        <f t="shared" si="7"/>
        <v>0</v>
      </c>
      <c r="T28" s="27"/>
      <c r="U28" s="10">
        <f t="shared" si="8"/>
        <v>0</v>
      </c>
      <c r="V28" s="27"/>
      <c r="W28" s="10">
        <f t="shared" si="9"/>
        <v>0</v>
      </c>
      <c r="X28" s="27"/>
      <c r="Y28" s="10">
        <f t="shared" si="10"/>
        <v>0</v>
      </c>
      <c r="Z28" s="27"/>
      <c r="AA28" s="10">
        <f t="shared" si="11"/>
        <v>0</v>
      </c>
      <c r="AB28" s="27">
        <v>0</v>
      </c>
      <c r="AC28" s="10">
        <f t="shared" si="12"/>
        <v>0</v>
      </c>
      <c r="AD28" s="27">
        <v>0</v>
      </c>
      <c r="AE28" s="10">
        <f t="shared" si="13"/>
        <v>0</v>
      </c>
      <c r="AF28" s="27">
        <v>0</v>
      </c>
      <c r="AG28" s="10">
        <f t="shared" si="14"/>
        <v>0</v>
      </c>
      <c r="AH28" s="27">
        <v>0</v>
      </c>
      <c r="AI28" s="10">
        <f t="shared" si="15"/>
        <v>0</v>
      </c>
      <c r="AJ28" s="27">
        <v>0</v>
      </c>
      <c r="AK28" s="10">
        <f t="shared" si="16"/>
        <v>0</v>
      </c>
      <c r="AL28" s="27">
        <v>0</v>
      </c>
      <c r="AM28" s="10">
        <f t="shared" si="17"/>
        <v>0</v>
      </c>
      <c r="AN28" s="27">
        <v>0</v>
      </c>
      <c r="AO28" s="10">
        <f t="shared" si="18"/>
        <v>0</v>
      </c>
      <c r="AP28" s="27">
        <v>0</v>
      </c>
      <c r="AQ28" s="10">
        <f t="shared" si="19"/>
        <v>0</v>
      </c>
      <c r="AR28" s="27">
        <v>0</v>
      </c>
      <c r="AS28" s="10">
        <f t="shared" si="20"/>
        <v>0</v>
      </c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</row>
    <row r="29" spans="2:254" s="39" customFormat="1" ht="24.9" customHeight="1" x14ac:dyDescent="0.25">
      <c r="B29" s="24" t="s">
        <v>28</v>
      </c>
      <c r="C29" s="25" t="s">
        <v>73</v>
      </c>
      <c r="D29" s="22">
        <v>7500</v>
      </c>
      <c r="E29" s="9">
        <f t="shared" si="0"/>
        <v>7500</v>
      </c>
      <c r="F29" s="26">
        <v>0</v>
      </c>
      <c r="G29" s="10">
        <f t="shared" si="1"/>
        <v>0</v>
      </c>
      <c r="H29" s="27">
        <v>0</v>
      </c>
      <c r="I29" s="10">
        <f t="shared" si="2"/>
        <v>0</v>
      </c>
      <c r="J29" s="27"/>
      <c r="K29" s="10">
        <f t="shared" si="3"/>
        <v>0</v>
      </c>
      <c r="L29" s="27"/>
      <c r="M29" s="10">
        <f t="shared" si="4"/>
        <v>0</v>
      </c>
      <c r="N29" s="27"/>
      <c r="O29" s="10">
        <f t="shared" si="5"/>
        <v>0</v>
      </c>
      <c r="P29" s="27"/>
      <c r="Q29" s="10">
        <f t="shared" si="6"/>
        <v>0</v>
      </c>
      <c r="R29" s="27"/>
      <c r="S29" s="10">
        <f t="shared" si="7"/>
        <v>0</v>
      </c>
      <c r="T29" s="27"/>
      <c r="U29" s="10">
        <f t="shared" si="8"/>
        <v>0</v>
      </c>
      <c r="V29" s="27"/>
      <c r="W29" s="10">
        <f t="shared" si="9"/>
        <v>0</v>
      </c>
      <c r="X29" s="27"/>
      <c r="Y29" s="10">
        <f t="shared" si="10"/>
        <v>0</v>
      </c>
      <c r="Z29" s="27"/>
      <c r="AA29" s="10">
        <f t="shared" si="11"/>
        <v>0</v>
      </c>
      <c r="AB29" s="27">
        <v>0</v>
      </c>
      <c r="AC29" s="10">
        <f t="shared" si="12"/>
        <v>0</v>
      </c>
      <c r="AD29" s="27">
        <v>0</v>
      </c>
      <c r="AE29" s="10">
        <f t="shared" si="13"/>
        <v>0</v>
      </c>
      <c r="AF29" s="27">
        <v>0</v>
      </c>
      <c r="AG29" s="10">
        <f t="shared" si="14"/>
        <v>0</v>
      </c>
      <c r="AH29" s="27">
        <v>0</v>
      </c>
      <c r="AI29" s="10">
        <f t="shared" si="15"/>
        <v>0</v>
      </c>
      <c r="AJ29" s="27">
        <v>0</v>
      </c>
      <c r="AK29" s="10">
        <f t="shared" si="16"/>
        <v>0</v>
      </c>
      <c r="AL29" s="27">
        <v>0</v>
      </c>
      <c r="AM29" s="10">
        <f t="shared" si="17"/>
        <v>0</v>
      </c>
      <c r="AN29" s="27">
        <v>0</v>
      </c>
      <c r="AO29" s="10">
        <f t="shared" si="18"/>
        <v>0</v>
      </c>
      <c r="AP29" s="27">
        <v>0</v>
      </c>
      <c r="AQ29" s="10">
        <f t="shared" si="19"/>
        <v>0</v>
      </c>
      <c r="AR29" s="27">
        <v>0</v>
      </c>
      <c r="AS29" s="10">
        <f t="shared" si="20"/>
        <v>0</v>
      </c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  <c r="IS29" s="38"/>
      <c r="IT29" s="38"/>
    </row>
    <row r="30" spans="2:254" s="39" customFormat="1" ht="24.9" customHeight="1" x14ac:dyDescent="0.25">
      <c r="B30" s="24" t="s">
        <v>114</v>
      </c>
      <c r="C30" s="25" t="s">
        <v>55</v>
      </c>
      <c r="D30" s="22">
        <v>2500</v>
      </c>
      <c r="E30" s="9">
        <f t="shared" si="0"/>
        <v>2500</v>
      </c>
      <c r="F30" s="26">
        <v>0</v>
      </c>
      <c r="G30" s="10">
        <f t="shared" si="1"/>
        <v>0</v>
      </c>
      <c r="H30" s="27">
        <v>0</v>
      </c>
      <c r="I30" s="10">
        <f t="shared" si="2"/>
        <v>0</v>
      </c>
      <c r="J30" s="27"/>
      <c r="K30" s="10">
        <f t="shared" si="3"/>
        <v>0</v>
      </c>
      <c r="L30" s="27"/>
      <c r="M30" s="10">
        <f t="shared" si="4"/>
        <v>0</v>
      </c>
      <c r="N30" s="27"/>
      <c r="O30" s="10">
        <f t="shared" si="5"/>
        <v>0</v>
      </c>
      <c r="P30" s="27"/>
      <c r="Q30" s="10">
        <f t="shared" si="6"/>
        <v>0</v>
      </c>
      <c r="R30" s="27"/>
      <c r="S30" s="10">
        <f t="shared" si="7"/>
        <v>0</v>
      </c>
      <c r="T30" s="27"/>
      <c r="U30" s="10">
        <f t="shared" si="8"/>
        <v>0</v>
      </c>
      <c r="V30" s="27"/>
      <c r="W30" s="10">
        <f t="shared" si="9"/>
        <v>0</v>
      </c>
      <c r="X30" s="27"/>
      <c r="Y30" s="10">
        <f t="shared" si="10"/>
        <v>0</v>
      </c>
      <c r="Z30" s="27"/>
      <c r="AA30" s="10">
        <f t="shared" si="11"/>
        <v>0</v>
      </c>
      <c r="AB30" s="27">
        <v>0</v>
      </c>
      <c r="AC30" s="10">
        <f t="shared" si="12"/>
        <v>0</v>
      </c>
      <c r="AD30" s="27">
        <v>0</v>
      </c>
      <c r="AE30" s="10">
        <f t="shared" si="13"/>
        <v>0</v>
      </c>
      <c r="AF30" s="27">
        <v>0</v>
      </c>
      <c r="AG30" s="10">
        <f t="shared" si="14"/>
        <v>0</v>
      </c>
      <c r="AH30" s="27">
        <v>0</v>
      </c>
      <c r="AI30" s="10">
        <f t="shared" si="15"/>
        <v>0</v>
      </c>
      <c r="AJ30" s="27">
        <v>0</v>
      </c>
      <c r="AK30" s="10">
        <f t="shared" si="16"/>
        <v>0</v>
      </c>
      <c r="AL30" s="27">
        <v>0</v>
      </c>
      <c r="AM30" s="10">
        <f t="shared" si="17"/>
        <v>0</v>
      </c>
      <c r="AN30" s="27">
        <v>0</v>
      </c>
      <c r="AO30" s="10">
        <f t="shared" si="18"/>
        <v>0</v>
      </c>
      <c r="AP30" s="27">
        <v>0</v>
      </c>
      <c r="AQ30" s="10">
        <f t="shared" si="19"/>
        <v>0</v>
      </c>
      <c r="AR30" s="27">
        <v>0</v>
      </c>
      <c r="AS30" s="10">
        <f t="shared" si="20"/>
        <v>0</v>
      </c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  <c r="IS30" s="38"/>
      <c r="IT30" s="38"/>
    </row>
    <row r="31" spans="2:254" s="39" customFormat="1" ht="24.9" customHeight="1" x14ac:dyDescent="0.25">
      <c r="B31" s="24" t="s">
        <v>29</v>
      </c>
      <c r="C31" s="25" t="s">
        <v>60</v>
      </c>
      <c r="D31" s="22">
        <v>1600</v>
      </c>
      <c r="E31" s="9">
        <f t="shared" si="0"/>
        <v>1600</v>
      </c>
      <c r="F31" s="26">
        <v>0</v>
      </c>
      <c r="G31" s="10">
        <f t="shared" si="1"/>
        <v>0</v>
      </c>
      <c r="H31" s="27">
        <v>0</v>
      </c>
      <c r="I31" s="10">
        <f t="shared" si="2"/>
        <v>0</v>
      </c>
      <c r="J31" s="27"/>
      <c r="K31" s="10">
        <f t="shared" si="3"/>
        <v>0</v>
      </c>
      <c r="L31" s="27"/>
      <c r="M31" s="10">
        <f t="shared" si="4"/>
        <v>0</v>
      </c>
      <c r="N31" s="27"/>
      <c r="O31" s="10">
        <f t="shared" si="5"/>
        <v>0</v>
      </c>
      <c r="P31" s="27"/>
      <c r="Q31" s="10">
        <f t="shared" si="6"/>
        <v>0</v>
      </c>
      <c r="R31" s="27"/>
      <c r="S31" s="10">
        <f t="shared" si="7"/>
        <v>0</v>
      </c>
      <c r="T31" s="27"/>
      <c r="U31" s="10">
        <f t="shared" si="8"/>
        <v>0</v>
      </c>
      <c r="V31" s="27"/>
      <c r="W31" s="10">
        <f t="shared" si="9"/>
        <v>0</v>
      </c>
      <c r="X31" s="27"/>
      <c r="Y31" s="10">
        <f t="shared" si="10"/>
        <v>0</v>
      </c>
      <c r="Z31" s="27"/>
      <c r="AA31" s="10">
        <f t="shared" si="11"/>
        <v>0</v>
      </c>
      <c r="AB31" s="27">
        <v>0</v>
      </c>
      <c r="AC31" s="10">
        <f t="shared" si="12"/>
        <v>0</v>
      </c>
      <c r="AD31" s="27">
        <v>0</v>
      </c>
      <c r="AE31" s="10">
        <f t="shared" si="13"/>
        <v>0</v>
      </c>
      <c r="AF31" s="27">
        <v>0</v>
      </c>
      <c r="AG31" s="10">
        <f t="shared" si="14"/>
        <v>0</v>
      </c>
      <c r="AH31" s="27">
        <v>0</v>
      </c>
      <c r="AI31" s="10">
        <f t="shared" si="15"/>
        <v>0</v>
      </c>
      <c r="AJ31" s="27">
        <v>0</v>
      </c>
      <c r="AK31" s="10">
        <f t="shared" si="16"/>
        <v>0</v>
      </c>
      <c r="AL31" s="27">
        <v>0</v>
      </c>
      <c r="AM31" s="10">
        <f t="shared" si="17"/>
        <v>0</v>
      </c>
      <c r="AN31" s="27">
        <v>0</v>
      </c>
      <c r="AO31" s="10">
        <f t="shared" si="18"/>
        <v>0</v>
      </c>
      <c r="AP31" s="27">
        <v>0</v>
      </c>
      <c r="AQ31" s="10">
        <f t="shared" si="19"/>
        <v>0</v>
      </c>
      <c r="AR31" s="27">
        <v>0</v>
      </c>
      <c r="AS31" s="10">
        <f t="shared" si="20"/>
        <v>0</v>
      </c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  <c r="IS31" s="38"/>
      <c r="IT31" s="38"/>
    </row>
    <row r="32" spans="2:254" s="39" customFormat="1" ht="24.9" customHeight="1" x14ac:dyDescent="0.25">
      <c r="B32" s="24" t="s">
        <v>30</v>
      </c>
      <c r="C32" s="25" t="s">
        <v>61</v>
      </c>
      <c r="D32" s="22">
        <v>4000</v>
      </c>
      <c r="E32" s="9">
        <f t="shared" si="0"/>
        <v>4000</v>
      </c>
      <c r="F32" s="26">
        <v>0</v>
      </c>
      <c r="G32" s="10">
        <f t="shared" si="1"/>
        <v>0</v>
      </c>
      <c r="H32" s="27">
        <v>0</v>
      </c>
      <c r="I32" s="10">
        <f t="shared" si="2"/>
        <v>0</v>
      </c>
      <c r="J32" s="27"/>
      <c r="K32" s="10">
        <f t="shared" si="3"/>
        <v>0</v>
      </c>
      <c r="L32" s="27"/>
      <c r="M32" s="10">
        <f t="shared" si="4"/>
        <v>0</v>
      </c>
      <c r="N32" s="27"/>
      <c r="O32" s="10">
        <f t="shared" si="5"/>
        <v>0</v>
      </c>
      <c r="P32" s="27"/>
      <c r="Q32" s="10">
        <f t="shared" si="6"/>
        <v>0</v>
      </c>
      <c r="R32" s="27"/>
      <c r="S32" s="10">
        <f t="shared" si="7"/>
        <v>0</v>
      </c>
      <c r="T32" s="27"/>
      <c r="U32" s="10">
        <f t="shared" si="8"/>
        <v>0</v>
      </c>
      <c r="V32" s="27"/>
      <c r="W32" s="10">
        <f t="shared" si="9"/>
        <v>0</v>
      </c>
      <c r="X32" s="27"/>
      <c r="Y32" s="10">
        <f t="shared" si="10"/>
        <v>0</v>
      </c>
      <c r="Z32" s="27"/>
      <c r="AA32" s="10">
        <f t="shared" si="11"/>
        <v>0</v>
      </c>
      <c r="AB32" s="27">
        <v>0</v>
      </c>
      <c r="AC32" s="10">
        <f t="shared" si="12"/>
        <v>0</v>
      </c>
      <c r="AD32" s="27">
        <v>0</v>
      </c>
      <c r="AE32" s="10">
        <f t="shared" si="13"/>
        <v>0</v>
      </c>
      <c r="AF32" s="27">
        <v>0</v>
      </c>
      <c r="AG32" s="10">
        <f t="shared" si="14"/>
        <v>0</v>
      </c>
      <c r="AH32" s="27">
        <v>0</v>
      </c>
      <c r="AI32" s="10">
        <f t="shared" si="15"/>
        <v>0</v>
      </c>
      <c r="AJ32" s="27">
        <v>0</v>
      </c>
      <c r="AK32" s="10">
        <f t="shared" si="16"/>
        <v>0</v>
      </c>
      <c r="AL32" s="27">
        <v>0</v>
      </c>
      <c r="AM32" s="10">
        <f t="shared" si="17"/>
        <v>0</v>
      </c>
      <c r="AN32" s="27">
        <v>0</v>
      </c>
      <c r="AO32" s="10">
        <f t="shared" si="18"/>
        <v>0</v>
      </c>
      <c r="AP32" s="27">
        <v>0</v>
      </c>
      <c r="AQ32" s="10">
        <f t="shared" si="19"/>
        <v>0</v>
      </c>
      <c r="AR32" s="27">
        <v>0</v>
      </c>
      <c r="AS32" s="10">
        <f t="shared" si="20"/>
        <v>0</v>
      </c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  <c r="IS32" s="38"/>
      <c r="IT32" s="38"/>
    </row>
    <row r="33" spans="2:254" s="39" customFormat="1" ht="24.9" customHeight="1" x14ac:dyDescent="0.25">
      <c r="B33" s="24" t="s">
        <v>31</v>
      </c>
      <c r="C33" s="25" t="s">
        <v>62</v>
      </c>
      <c r="D33" s="22">
        <v>5000</v>
      </c>
      <c r="E33" s="9">
        <f t="shared" si="0"/>
        <v>5000</v>
      </c>
      <c r="F33" s="26">
        <v>0</v>
      </c>
      <c r="G33" s="10">
        <f t="shared" si="1"/>
        <v>0</v>
      </c>
      <c r="H33" s="27">
        <v>0</v>
      </c>
      <c r="I33" s="10">
        <f t="shared" si="2"/>
        <v>0</v>
      </c>
      <c r="J33" s="27"/>
      <c r="K33" s="10">
        <f t="shared" si="3"/>
        <v>0</v>
      </c>
      <c r="L33" s="27"/>
      <c r="M33" s="10">
        <f t="shared" si="4"/>
        <v>0</v>
      </c>
      <c r="N33" s="27"/>
      <c r="O33" s="10">
        <f t="shared" si="5"/>
        <v>0</v>
      </c>
      <c r="P33" s="27"/>
      <c r="Q33" s="10">
        <f t="shared" si="6"/>
        <v>0</v>
      </c>
      <c r="R33" s="27"/>
      <c r="S33" s="10">
        <f t="shared" si="7"/>
        <v>0</v>
      </c>
      <c r="T33" s="27"/>
      <c r="U33" s="10">
        <f t="shared" si="8"/>
        <v>0</v>
      </c>
      <c r="V33" s="27"/>
      <c r="W33" s="10">
        <f t="shared" si="9"/>
        <v>0</v>
      </c>
      <c r="X33" s="27"/>
      <c r="Y33" s="10">
        <f t="shared" si="10"/>
        <v>0</v>
      </c>
      <c r="Z33" s="27"/>
      <c r="AA33" s="10">
        <f t="shared" si="11"/>
        <v>0</v>
      </c>
      <c r="AB33" s="27">
        <v>0</v>
      </c>
      <c r="AC33" s="10">
        <f t="shared" si="12"/>
        <v>0</v>
      </c>
      <c r="AD33" s="27">
        <v>0</v>
      </c>
      <c r="AE33" s="10">
        <f t="shared" si="13"/>
        <v>0</v>
      </c>
      <c r="AF33" s="27">
        <v>0</v>
      </c>
      <c r="AG33" s="10">
        <f t="shared" si="14"/>
        <v>0</v>
      </c>
      <c r="AH33" s="27">
        <v>0</v>
      </c>
      <c r="AI33" s="10">
        <f t="shared" si="15"/>
        <v>0</v>
      </c>
      <c r="AJ33" s="27">
        <v>0</v>
      </c>
      <c r="AK33" s="10">
        <f t="shared" si="16"/>
        <v>0</v>
      </c>
      <c r="AL33" s="27">
        <v>0</v>
      </c>
      <c r="AM33" s="10">
        <f t="shared" si="17"/>
        <v>0</v>
      </c>
      <c r="AN33" s="27">
        <v>0</v>
      </c>
      <c r="AO33" s="10">
        <f t="shared" si="18"/>
        <v>0</v>
      </c>
      <c r="AP33" s="27">
        <v>0</v>
      </c>
      <c r="AQ33" s="10">
        <f t="shared" si="19"/>
        <v>0</v>
      </c>
      <c r="AR33" s="27">
        <v>0</v>
      </c>
      <c r="AS33" s="10">
        <f t="shared" si="20"/>
        <v>0</v>
      </c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  <c r="IS33" s="38"/>
      <c r="IT33" s="38"/>
    </row>
    <row r="34" spans="2:254" s="39" customFormat="1" ht="24.9" customHeight="1" x14ac:dyDescent="0.25">
      <c r="B34" s="24" t="s">
        <v>32</v>
      </c>
      <c r="C34" s="25" t="s">
        <v>75</v>
      </c>
      <c r="D34" s="22">
        <v>5000</v>
      </c>
      <c r="E34" s="9">
        <f t="shared" si="0"/>
        <v>5000</v>
      </c>
      <c r="F34" s="26">
        <v>0</v>
      </c>
      <c r="G34" s="10">
        <f t="shared" si="1"/>
        <v>0</v>
      </c>
      <c r="H34" s="27">
        <v>0</v>
      </c>
      <c r="I34" s="10">
        <f t="shared" si="2"/>
        <v>0</v>
      </c>
      <c r="J34" s="27"/>
      <c r="K34" s="10">
        <f t="shared" si="3"/>
        <v>0</v>
      </c>
      <c r="L34" s="27"/>
      <c r="M34" s="10">
        <f t="shared" si="4"/>
        <v>0</v>
      </c>
      <c r="N34" s="27"/>
      <c r="O34" s="10">
        <f t="shared" si="5"/>
        <v>0</v>
      </c>
      <c r="P34" s="27"/>
      <c r="Q34" s="10">
        <f t="shared" si="6"/>
        <v>0</v>
      </c>
      <c r="R34" s="27"/>
      <c r="S34" s="10">
        <f t="shared" si="7"/>
        <v>0</v>
      </c>
      <c r="T34" s="27"/>
      <c r="U34" s="10">
        <f t="shared" si="8"/>
        <v>0</v>
      </c>
      <c r="V34" s="27"/>
      <c r="W34" s="10">
        <f t="shared" si="9"/>
        <v>0</v>
      </c>
      <c r="X34" s="27"/>
      <c r="Y34" s="10">
        <f t="shared" si="10"/>
        <v>0</v>
      </c>
      <c r="Z34" s="27"/>
      <c r="AA34" s="10">
        <f t="shared" si="11"/>
        <v>0</v>
      </c>
      <c r="AB34" s="27">
        <v>0</v>
      </c>
      <c r="AC34" s="10">
        <f t="shared" si="12"/>
        <v>0</v>
      </c>
      <c r="AD34" s="27">
        <v>0</v>
      </c>
      <c r="AE34" s="10">
        <f t="shared" si="13"/>
        <v>0</v>
      </c>
      <c r="AF34" s="27">
        <v>0</v>
      </c>
      <c r="AG34" s="10">
        <f t="shared" si="14"/>
        <v>0</v>
      </c>
      <c r="AH34" s="27">
        <v>0</v>
      </c>
      <c r="AI34" s="10">
        <f t="shared" si="15"/>
        <v>0</v>
      </c>
      <c r="AJ34" s="27">
        <v>0</v>
      </c>
      <c r="AK34" s="10">
        <f t="shared" si="16"/>
        <v>0</v>
      </c>
      <c r="AL34" s="27">
        <v>0</v>
      </c>
      <c r="AM34" s="10">
        <f t="shared" si="17"/>
        <v>0</v>
      </c>
      <c r="AN34" s="27">
        <v>0</v>
      </c>
      <c r="AO34" s="10">
        <f t="shared" si="18"/>
        <v>0</v>
      </c>
      <c r="AP34" s="27">
        <v>0</v>
      </c>
      <c r="AQ34" s="10">
        <f t="shared" si="19"/>
        <v>0</v>
      </c>
      <c r="AR34" s="27">
        <v>0</v>
      </c>
      <c r="AS34" s="10">
        <f t="shared" si="20"/>
        <v>0</v>
      </c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  <c r="IS34" s="38"/>
      <c r="IT34" s="38"/>
    </row>
    <row r="35" spans="2:254" s="39" customFormat="1" ht="24.9" customHeight="1" x14ac:dyDescent="0.25">
      <c r="B35" s="24" t="s">
        <v>83</v>
      </c>
      <c r="C35" s="25" t="s">
        <v>74</v>
      </c>
      <c r="D35" s="22">
        <v>6200</v>
      </c>
      <c r="E35" s="9">
        <f t="shared" si="0"/>
        <v>6200</v>
      </c>
      <c r="F35" s="26">
        <v>0</v>
      </c>
      <c r="G35" s="10">
        <f t="shared" si="1"/>
        <v>0</v>
      </c>
      <c r="H35" s="27">
        <v>0</v>
      </c>
      <c r="I35" s="10">
        <f t="shared" si="2"/>
        <v>0</v>
      </c>
      <c r="J35" s="27"/>
      <c r="K35" s="10">
        <f t="shared" si="3"/>
        <v>0</v>
      </c>
      <c r="L35" s="27"/>
      <c r="M35" s="10">
        <f t="shared" si="4"/>
        <v>0</v>
      </c>
      <c r="N35" s="27"/>
      <c r="O35" s="10">
        <f t="shared" si="5"/>
        <v>0</v>
      </c>
      <c r="P35" s="27"/>
      <c r="Q35" s="10">
        <f t="shared" si="6"/>
        <v>0</v>
      </c>
      <c r="R35" s="27"/>
      <c r="S35" s="10">
        <f t="shared" si="7"/>
        <v>0</v>
      </c>
      <c r="T35" s="27"/>
      <c r="U35" s="10">
        <f t="shared" si="8"/>
        <v>0</v>
      </c>
      <c r="V35" s="27"/>
      <c r="W35" s="10">
        <f t="shared" si="9"/>
        <v>0</v>
      </c>
      <c r="X35" s="27"/>
      <c r="Y35" s="10">
        <f t="shared" si="10"/>
        <v>0</v>
      </c>
      <c r="Z35" s="27"/>
      <c r="AA35" s="10">
        <f t="shared" si="11"/>
        <v>0</v>
      </c>
      <c r="AB35" s="27">
        <v>0</v>
      </c>
      <c r="AC35" s="10">
        <f t="shared" si="12"/>
        <v>0</v>
      </c>
      <c r="AD35" s="27">
        <v>0</v>
      </c>
      <c r="AE35" s="10">
        <f t="shared" si="13"/>
        <v>0</v>
      </c>
      <c r="AF35" s="27">
        <v>0</v>
      </c>
      <c r="AG35" s="10">
        <f t="shared" si="14"/>
        <v>0</v>
      </c>
      <c r="AH35" s="27">
        <v>0</v>
      </c>
      <c r="AI35" s="10">
        <f t="shared" si="15"/>
        <v>0</v>
      </c>
      <c r="AJ35" s="27">
        <v>0</v>
      </c>
      <c r="AK35" s="10">
        <f t="shared" si="16"/>
        <v>0</v>
      </c>
      <c r="AL35" s="27">
        <v>0</v>
      </c>
      <c r="AM35" s="10">
        <f t="shared" si="17"/>
        <v>0</v>
      </c>
      <c r="AN35" s="27">
        <v>0</v>
      </c>
      <c r="AO35" s="10">
        <f t="shared" si="18"/>
        <v>0</v>
      </c>
      <c r="AP35" s="27">
        <v>0</v>
      </c>
      <c r="AQ35" s="10">
        <f t="shared" si="19"/>
        <v>0</v>
      </c>
      <c r="AR35" s="27">
        <v>0</v>
      </c>
      <c r="AS35" s="10">
        <f t="shared" si="20"/>
        <v>0</v>
      </c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38"/>
      <c r="HD35" s="38"/>
      <c r="HE35" s="38"/>
      <c r="HF35" s="38"/>
      <c r="HG35" s="38"/>
      <c r="HH35" s="38"/>
      <c r="HI35" s="38"/>
      <c r="HJ35" s="38"/>
      <c r="HK35" s="38"/>
      <c r="HL35" s="38"/>
      <c r="HM35" s="38"/>
      <c r="HN35" s="38"/>
      <c r="HO35" s="38"/>
      <c r="HP35" s="38"/>
      <c r="HQ35" s="38"/>
      <c r="HR35" s="38"/>
      <c r="HS35" s="38"/>
      <c r="HT35" s="38"/>
      <c r="HU35" s="38"/>
      <c r="HV35" s="38"/>
      <c r="HW35" s="38"/>
      <c r="HX35" s="38"/>
      <c r="HY35" s="38"/>
      <c r="HZ35" s="38"/>
      <c r="IA35" s="38"/>
      <c r="IB35" s="38"/>
      <c r="IC35" s="38"/>
      <c r="ID35" s="38"/>
      <c r="IE35" s="38"/>
      <c r="IF35" s="38"/>
      <c r="IG35" s="38"/>
      <c r="IH35" s="38"/>
      <c r="II35" s="38"/>
      <c r="IJ35" s="38"/>
      <c r="IK35" s="38"/>
      <c r="IL35" s="38"/>
      <c r="IM35" s="38"/>
      <c r="IN35" s="38"/>
      <c r="IO35" s="38"/>
      <c r="IP35" s="38"/>
      <c r="IQ35" s="38"/>
      <c r="IR35" s="38"/>
      <c r="IS35" s="38"/>
      <c r="IT35" s="38"/>
    </row>
    <row r="36" spans="2:254" s="39" customFormat="1" ht="24.9" customHeight="1" x14ac:dyDescent="0.25">
      <c r="B36" s="24" t="s">
        <v>33</v>
      </c>
      <c r="C36" s="25" t="s">
        <v>84</v>
      </c>
      <c r="D36" s="22">
        <v>1000</v>
      </c>
      <c r="E36" s="9">
        <f t="shared" si="0"/>
        <v>1000</v>
      </c>
      <c r="F36" s="26">
        <v>0</v>
      </c>
      <c r="G36" s="10">
        <f t="shared" si="1"/>
        <v>0</v>
      </c>
      <c r="H36" s="27">
        <v>0</v>
      </c>
      <c r="I36" s="10">
        <f t="shared" si="2"/>
        <v>0</v>
      </c>
      <c r="J36" s="27"/>
      <c r="K36" s="10">
        <f t="shared" si="3"/>
        <v>0</v>
      </c>
      <c r="L36" s="27"/>
      <c r="M36" s="10">
        <f t="shared" si="4"/>
        <v>0</v>
      </c>
      <c r="N36" s="27"/>
      <c r="O36" s="10">
        <f t="shared" si="5"/>
        <v>0</v>
      </c>
      <c r="P36" s="27"/>
      <c r="Q36" s="10">
        <f t="shared" si="6"/>
        <v>0</v>
      </c>
      <c r="R36" s="27"/>
      <c r="S36" s="10">
        <f t="shared" si="7"/>
        <v>0</v>
      </c>
      <c r="T36" s="27"/>
      <c r="U36" s="10">
        <f t="shared" si="8"/>
        <v>0</v>
      </c>
      <c r="V36" s="27"/>
      <c r="W36" s="10">
        <f t="shared" si="9"/>
        <v>0</v>
      </c>
      <c r="X36" s="27"/>
      <c r="Y36" s="10">
        <f t="shared" si="10"/>
        <v>0</v>
      </c>
      <c r="Z36" s="27"/>
      <c r="AA36" s="10">
        <f t="shared" si="11"/>
        <v>0</v>
      </c>
      <c r="AB36" s="27">
        <v>0</v>
      </c>
      <c r="AC36" s="10">
        <f t="shared" si="12"/>
        <v>0</v>
      </c>
      <c r="AD36" s="27">
        <v>0</v>
      </c>
      <c r="AE36" s="10">
        <f t="shared" si="13"/>
        <v>0</v>
      </c>
      <c r="AF36" s="27">
        <v>0</v>
      </c>
      <c r="AG36" s="10">
        <f t="shared" si="14"/>
        <v>0</v>
      </c>
      <c r="AH36" s="27">
        <v>0</v>
      </c>
      <c r="AI36" s="10">
        <f t="shared" si="15"/>
        <v>0</v>
      </c>
      <c r="AJ36" s="27">
        <v>0</v>
      </c>
      <c r="AK36" s="10">
        <f t="shared" si="16"/>
        <v>0</v>
      </c>
      <c r="AL36" s="27">
        <v>0</v>
      </c>
      <c r="AM36" s="10">
        <f t="shared" si="17"/>
        <v>0</v>
      </c>
      <c r="AN36" s="27">
        <v>0</v>
      </c>
      <c r="AO36" s="10">
        <f t="shared" si="18"/>
        <v>0</v>
      </c>
      <c r="AP36" s="27">
        <v>0</v>
      </c>
      <c r="AQ36" s="10">
        <f t="shared" si="19"/>
        <v>0</v>
      </c>
      <c r="AR36" s="27">
        <v>0</v>
      </c>
      <c r="AS36" s="10">
        <f t="shared" si="20"/>
        <v>0</v>
      </c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  <c r="IO36" s="38"/>
      <c r="IP36" s="38"/>
      <c r="IQ36" s="38"/>
      <c r="IR36" s="38"/>
      <c r="IS36" s="38"/>
      <c r="IT36" s="38"/>
    </row>
    <row r="37" spans="2:254" s="39" customFormat="1" ht="24.9" customHeight="1" x14ac:dyDescent="0.25">
      <c r="B37" s="24" t="s">
        <v>34</v>
      </c>
      <c r="C37" s="25" t="s">
        <v>63</v>
      </c>
      <c r="D37" s="22">
        <v>4000</v>
      </c>
      <c r="E37" s="9">
        <f t="shared" si="0"/>
        <v>4000</v>
      </c>
      <c r="F37" s="26">
        <v>0</v>
      </c>
      <c r="G37" s="10">
        <f t="shared" si="1"/>
        <v>0</v>
      </c>
      <c r="H37" s="27">
        <v>0</v>
      </c>
      <c r="I37" s="10">
        <f t="shared" si="2"/>
        <v>0</v>
      </c>
      <c r="J37" s="27"/>
      <c r="K37" s="10">
        <f t="shared" si="3"/>
        <v>0</v>
      </c>
      <c r="L37" s="27"/>
      <c r="M37" s="10">
        <f t="shared" si="4"/>
        <v>0</v>
      </c>
      <c r="N37" s="27"/>
      <c r="O37" s="10">
        <f t="shared" si="5"/>
        <v>0</v>
      </c>
      <c r="P37" s="27"/>
      <c r="Q37" s="10">
        <f t="shared" si="6"/>
        <v>0</v>
      </c>
      <c r="R37" s="27"/>
      <c r="S37" s="10">
        <f t="shared" si="7"/>
        <v>0</v>
      </c>
      <c r="T37" s="27"/>
      <c r="U37" s="10">
        <f t="shared" si="8"/>
        <v>0</v>
      </c>
      <c r="V37" s="27"/>
      <c r="W37" s="10">
        <f t="shared" si="9"/>
        <v>0</v>
      </c>
      <c r="X37" s="27"/>
      <c r="Y37" s="10">
        <f t="shared" si="10"/>
        <v>0</v>
      </c>
      <c r="Z37" s="27"/>
      <c r="AA37" s="10">
        <f t="shared" si="11"/>
        <v>0</v>
      </c>
      <c r="AB37" s="27">
        <v>0</v>
      </c>
      <c r="AC37" s="10">
        <f t="shared" si="12"/>
        <v>0</v>
      </c>
      <c r="AD37" s="27">
        <v>0</v>
      </c>
      <c r="AE37" s="10">
        <f t="shared" si="13"/>
        <v>0</v>
      </c>
      <c r="AF37" s="27">
        <v>0</v>
      </c>
      <c r="AG37" s="10">
        <f t="shared" si="14"/>
        <v>0</v>
      </c>
      <c r="AH37" s="27">
        <v>0</v>
      </c>
      <c r="AI37" s="10">
        <f t="shared" si="15"/>
        <v>0</v>
      </c>
      <c r="AJ37" s="27">
        <v>0</v>
      </c>
      <c r="AK37" s="10">
        <f t="shared" si="16"/>
        <v>0</v>
      </c>
      <c r="AL37" s="27">
        <v>0</v>
      </c>
      <c r="AM37" s="10">
        <f t="shared" si="17"/>
        <v>0</v>
      </c>
      <c r="AN37" s="27">
        <v>0</v>
      </c>
      <c r="AO37" s="10">
        <f t="shared" si="18"/>
        <v>0</v>
      </c>
      <c r="AP37" s="27">
        <v>0</v>
      </c>
      <c r="AQ37" s="10">
        <f t="shared" si="19"/>
        <v>0</v>
      </c>
      <c r="AR37" s="27">
        <v>0</v>
      </c>
      <c r="AS37" s="10">
        <f t="shared" si="20"/>
        <v>0</v>
      </c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8"/>
      <c r="FG37" s="38"/>
      <c r="FH37" s="38"/>
      <c r="FI37" s="38"/>
      <c r="FJ37" s="38"/>
      <c r="FK37" s="38"/>
      <c r="FL37" s="38"/>
      <c r="FM37" s="38"/>
      <c r="FN37" s="38"/>
      <c r="FO37" s="38"/>
      <c r="FP37" s="38"/>
      <c r="FQ37" s="38"/>
      <c r="FR37" s="38"/>
      <c r="FS37" s="38"/>
      <c r="FT37" s="38"/>
      <c r="FU37" s="38"/>
      <c r="FV37" s="38"/>
      <c r="FW37" s="38"/>
      <c r="FX37" s="38"/>
      <c r="FY37" s="38"/>
      <c r="FZ37" s="38"/>
      <c r="GA37" s="38"/>
      <c r="GB37" s="38"/>
      <c r="GC37" s="38"/>
      <c r="GD37" s="38"/>
      <c r="GE37" s="38"/>
      <c r="GF37" s="38"/>
      <c r="GG37" s="38"/>
      <c r="GH37" s="38"/>
      <c r="GI37" s="38"/>
      <c r="GJ37" s="38"/>
      <c r="GK37" s="38"/>
      <c r="GL37" s="38"/>
      <c r="GM37" s="38"/>
      <c r="GN37" s="38"/>
      <c r="GO37" s="38"/>
      <c r="GP37" s="38"/>
      <c r="GQ37" s="38"/>
      <c r="GR37" s="38"/>
      <c r="GS37" s="38"/>
      <c r="GT37" s="38"/>
      <c r="GU37" s="38"/>
      <c r="GV37" s="38"/>
      <c r="GW37" s="38"/>
      <c r="GX37" s="38"/>
      <c r="GY37" s="38"/>
      <c r="GZ37" s="38"/>
      <c r="HA37" s="38"/>
      <c r="HB37" s="38"/>
      <c r="HC37" s="38"/>
      <c r="HD37" s="38"/>
      <c r="HE37" s="38"/>
      <c r="HF37" s="38"/>
      <c r="HG37" s="38"/>
      <c r="HH37" s="38"/>
      <c r="HI37" s="38"/>
      <c r="HJ37" s="38"/>
      <c r="HK37" s="38"/>
      <c r="HL37" s="38"/>
      <c r="HM37" s="38"/>
      <c r="HN37" s="38"/>
      <c r="HO37" s="38"/>
      <c r="HP37" s="38"/>
      <c r="HQ37" s="38"/>
      <c r="HR37" s="38"/>
      <c r="HS37" s="38"/>
      <c r="HT37" s="38"/>
      <c r="HU37" s="38"/>
      <c r="HV37" s="38"/>
      <c r="HW37" s="38"/>
      <c r="HX37" s="38"/>
      <c r="HY37" s="38"/>
      <c r="HZ37" s="38"/>
      <c r="IA37" s="38"/>
      <c r="IB37" s="38"/>
      <c r="IC37" s="38"/>
      <c r="ID37" s="38"/>
      <c r="IE37" s="38"/>
      <c r="IF37" s="38"/>
      <c r="IG37" s="38"/>
      <c r="IH37" s="38"/>
      <c r="II37" s="38"/>
      <c r="IJ37" s="38"/>
      <c r="IK37" s="38"/>
      <c r="IL37" s="38"/>
      <c r="IM37" s="38"/>
      <c r="IN37" s="38"/>
      <c r="IO37" s="38"/>
      <c r="IP37" s="38"/>
      <c r="IQ37" s="38"/>
      <c r="IR37" s="38"/>
      <c r="IS37" s="38"/>
      <c r="IT37" s="38"/>
    </row>
    <row r="38" spans="2:254" s="39" customFormat="1" ht="24.9" customHeight="1" x14ac:dyDescent="0.25">
      <c r="B38" s="24" t="s">
        <v>115</v>
      </c>
      <c r="C38" s="25" t="s">
        <v>64</v>
      </c>
      <c r="D38" s="22">
        <v>3600</v>
      </c>
      <c r="E38" s="9">
        <f t="shared" si="0"/>
        <v>3600</v>
      </c>
      <c r="F38" s="26">
        <v>0</v>
      </c>
      <c r="G38" s="10">
        <f t="shared" si="1"/>
        <v>0</v>
      </c>
      <c r="H38" s="27">
        <v>0</v>
      </c>
      <c r="I38" s="10">
        <f t="shared" si="2"/>
        <v>0</v>
      </c>
      <c r="J38" s="27"/>
      <c r="K38" s="10">
        <f t="shared" si="3"/>
        <v>0</v>
      </c>
      <c r="L38" s="27"/>
      <c r="M38" s="10">
        <f t="shared" si="4"/>
        <v>0</v>
      </c>
      <c r="N38" s="27"/>
      <c r="O38" s="10">
        <f t="shared" si="5"/>
        <v>0</v>
      </c>
      <c r="P38" s="27"/>
      <c r="Q38" s="10">
        <f t="shared" si="6"/>
        <v>0</v>
      </c>
      <c r="R38" s="27"/>
      <c r="S38" s="10">
        <f t="shared" si="7"/>
        <v>0</v>
      </c>
      <c r="T38" s="27"/>
      <c r="U38" s="10">
        <f t="shared" si="8"/>
        <v>0</v>
      </c>
      <c r="V38" s="27"/>
      <c r="W38" s="10">
        <f t="shared" si="9"/>
        <v>0</v>
      </c>
      <c r="X38" s="27"/>
      <c r="Y38" s="10">
        <f t="shared" si="10"/>
        <v>0</v>
      </c>
      <c r="Z38" s="27"/>
      <c r="AA38" s="10">
        <f t="shared" si="11"/>
        <v>0</v>
      </c>
      <c r="AB38" s="27">
        <v>0</v>
      </c>
      <c r="AC38" s="10">
        <f t="shared" si="12"/>
        <v>0</v>
      </c>
      <c r="AD38" s="27">
        <v>0</v>
      </c>
      <c r="AE38" s="10">
        <f t="shared" si="13"/>
        <v>0</v>
      </c>
      <c r="AF38" s="27">
        <v>0</v>
      </c>
      <c r="AG38" s="10">
        <f t="shared" si="14"/>
        <v>0</v>
      </c>
      <c r="AH38" s="27">
        <v>0</v>
      </c>
      <c r="AI38" s="10">
        <f t="shared" si="15"/>
        <v>0</v>
      </c>
      <c r="AJ38" s="27">
        <v>0</v>
      </c>
      <c r="AK38" s="10">
        <f t="shared" si="16"/>
        <v>0</v>
      </c>
      <c r="AL38" s="27">
        <v>0</v>
      </c>
      <c r="AM38" s="10">
        <f t="shared" si="17"/>
        <v>0</v>
      </c>
      <c r="AN38" s="27">
        <v>0</v>
      </c>
      <c r="AO38" s="10">
        <f t="shared" si="18"/>
        <v>0</v>
      </c>
      <c r="AP38" s="27">
        <v>0</v>
      </c>
      <c r="AQ38" s="10">
        <f t="shared" si="19"/>
        <v>0</v>
      </c>
      <c r="AR38" s="27">
        <v>0</v>
      </c>
      <c r="AS38" s="10">
        <f t="shared" si="20"/>
        <v>0</v>
      </c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  <c r="FP38" s="38"/>
      <c r="FQ38" s="38"/>
      <c r="FR38" s="38"/>
      <c r="FS38" s="38"/>
      <c r="FT38" s="38"/>
      <c r="FU38" s="38"/>
      <c r="FV38" s="38"/>
      <c r="FW38" s="38"/>
      <c r="FX38" s="38"/>
      <c r="FY38" s="38"/>
      <c r="FZ38" s="38"/>
      <c r="GA38" s="38"/>
      <c r="GB38" s="38"/>
      <c r="GC38" s="38"/>
      <c r="GD38" s="38"/>
      <c r="GE38" s="38"/>
      <c r="GF38" s="38"/>
      <c r="GG38" s="38"/>
      <c r="GH38" s="38"/>
      <c r="GI38" s="38"/>
      <c r="GJ38" s="38"/>
      <c r="GK38" s="38"/>
      <c r="GL38" s="38"/>
      <c r="GM38" s="38"/>
      <c r="GN38" s="38"/>
      <c r="GO38" s="38"/>
      <c r="GP38" s="38"/>
      <c r="GQ38" s="38"/>
      <c r="GR38" s="38"/>
      <c r="GS38" s="38"/>
      <c r="GT38" s="38"/>
      <c r="GU38" s="38"/>
      <c r="GV38" s="38"/>
      <c r="GW38" s="38"/>
      <c r="GX38" s="38"/>
      <c r="GY38" s="38"/>
      <c r="GZ38" s="38"/>
      <c r="HA38" s="38"/>
      <c r="HB38" s="38"/>
      <c r="HC38" s="38"/>
      <c r="HD38" s="38"/>
      <c r="HE38" s="38"/>
      <c r="HF38" s="38"/>
      <c r="HG38" s="38"/>
      <c r="HH38" s="38"/>
      <c r="HI38" s="38"/>
      <c r="HJ38" s="38"/>
      <c r="HK38" s="38"/>
      <c r="HL38" s="38"/>
      <c r="HM38" s="38"/>
      <c r="HN38" s="38"/>
      <c r="HO38" s="38"/>
      <c r="HP38" s="38"/>
      <c r="HQ38" s="38"/>
      <c r="HR38" s="38"/>
      <c r="HS38" s="38"/>
      <c r="HT38" s="38"/>
      <c r="HU38" s="38"/>
      <c r="HV38" s="38"/>
      <c r="HW38" s="38"/>
      <c r="HX38" s="38"/>
      <c r="HY38" s="38"/>
      <c r="HZ38" s="38"/>
      <c r="IA38" s="38"/>
      <c r="IB38" s="38"/>
      <c r="IC38" s="38"/>
      <c r="ID38" s="38"/>
      <c r="IE38" s="38"/>
      <c r="IF38" s="38"/>
      <c r="IG38" s="38"/>
      <c r="IH38" s="38"/>
      <c r="II38" s="38"/>
      <c r="IJ38" s="38"/>
      <c r="IK38" s="38"/>
      <c r="IL38" s="38"/>
      <c r="IM38" s="38"/>
      <c r="IN38" s="38"/>
      <c r="IO38" s="38"/>
      <c r="IP38" s="38"/>
      <c r="IQ38" s="38"/>
      <c r="IR38" s="38"/>
      <c r="IS38" s="38"/>
      <c r="IT38" s="38"/>
    </row>
    <row r="39" spans="2:254" s="39" customFormat="1" ht="24.9" customHeight="1" x14ac:dyDescent="0.25">
      <c r="B39" s="24" t="s">
        <v>35</v>
      </c>
      <c r="C39" s="25" t="s">
        <v>65</v>
      </c>
      <c r="D39" s="22">
        <v>3300</v>
      </c>
      <c r="E39" s="9">
        <f t="shared" si="0"/>
        <v>3300</v>
      </c>
      <c r="F39" s="26">
        <v>0</v>
      </c>
      <c r="G39" s="10">
        <f t="shared" si="1"/>
        <v>0</v>
      </c>
      <c r="H39" s="27">
        <v>0</v>
      </c>
      <c r="I39" s="10">
        <f t="shared" si="2"/>
        <v>0</v>
      </c>
      <c r="J39" s="27"/>
      <c r="K39" s="10">
        <f t="shared" si="3"/>
        <v>0</v>
      </c>
      <c r="L39" s="27"/>
      <c r="M39" s="10">
        <f t="shared" si="4"/>
        <v>0</v>
      </c>
      <c r="N39" s="27"/>
      <c r="O39" s="10">
        <f t="shared" si="5"/>
        <v>0</v>
      </c>
      <c r="P39" s="27"/>
      <c r="Q39" s="10">
        <f t="shared" si="6"/>
        <v>0</v>
      </c>
      <c r="R39" s="27"/>
      <c r="S39" s="10">
        <f t="shared" si="7"/>
        <v>0</v>
      </c>
      <c r="T39" s="27"/>
      <c r="U39" s="10">
        <f t="shared" si="8"/>
        <v>0</v>
      </c>
      <c r="V39" s="27"/>
      <c r="W39" s="10">
        <f t="shared" si="9"/>
        <v>0</v>
      </c>
      <c r="X39" s="27"/>
      <c r="Y39" s="10">
        <f t="shared" si="10"/>
        <v>0</v>
      </c>
      <c r="Z39" s="27"/>
      <c r="AA39" s="10">
        <f t="shared" si="11"/>
        <v>0</v>
      </c>
      <c r="AB39" s="27">
        <v>0</v>
      </c>
      <c r="AC39" s="10">
        <f t="shared" si="12"/>
        <v>0</v>
      </c>
      <c r="AD39" s="27">
        <v>0</v>
      </c>
      <c r="AE39" s="10">
        <f t="shared" si="13"/>
        <v>0</v>
      </c>
      <c r="AF39" s="27">
        <v>0</v>
      </c>
      <c r="AG39" s="10">
        <f t="shared" si="14"/>
        <v>0</v>
      </c>
      <c r="AH39" s="27">
        <v>0</v>
      </c>
      <c r="AI39" s="10">
        <f t="shared" si="15"/>
        <v>0</v>
      </c>
      <c r="AJ39" s="27">
        <v>0</v>
      </c>
      <c r="AK39" s="10">
        <f t="shared" si="16"/>
        <v>0</v>
      </c>
      <c r="AL39" s="27">
        <v>0</v>
      </c>
      <c r="AM39" s="10">
        <f t="shared" si="17"/>
        <v>0</v>
      </c>
      <c r="AN39" s="27">
        <v>0</v>
      </c>
      <c r="AO39" s="10">
        <f t="shared" si="18"/>
        <v>0</v>
      </c>
      <c r="AP39" s="27">
        <v>0</v>
      </c>
      <c r="AQ39" s="10">
        <f t="shared" si="19"/>
        <v>0</v>
      </c>
      <c r="AR39" s="27">
        <v>0</v>
      </c>
      <c r="AS39" s="10">
        <f t="shared" si="20"/>
        <v>0</v>
      </c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8"/>
      <c r="FR39" s="38"/>
      <c r="FS39" s="38"/>
      <c r="FT39" s="38"/>
      <c r="FU39" s="38"/>
      <c r="FV39" s="38"/>
      <c r="FW39" s="38"/>
      <c r="FX39" s="38"/>
      <c r="FY39" s="38"/>
      <c r="FZ39" s="38"/>
      <c r="GA39" s="38"/>
      <c r="GB39" s="38"/>
      <c r="GC39" s="38"/>
      <c r="GD39" s="38"/>
      <c r="GE39" s="38"/>
      <c r="GF39" s="38"/>
      <c r="GG39" s="38"/>
      <c r="GH39" s="38"/>
      <c r="GI39" s="38"/>
      <c r="GJ39" s="38"/>
      <c r="GK39" s="38"/>
      <c r="GL39" s="38"/>
      <c r="GM39" s="38"/>
      <c r="GN39" s="38"/>
      <c r="GO39" s="38"/>
      <c r="GP39" s="38"/>
      <c r="GQ39" s="38"/>
      <c r="GR39" s="38"/>
      <c r="GS39" s="38"/>
      <c r="GT39" s="38"/>
      <c r="GU39" s="38"/>
      <c r="GV39" s="38"/>
      <c r="GW39" s="38"/>
      <c r="GX39" s="38"/>
      <c r="GY39" s="38"/>
      <c r="GZ39" s="38"/>
      <c r="HA39" s="38"/>
      <c r="HB39" s="38"/>
      <c r="HC39" s="38"/>
      <c r="HD39" s="38"/>
      <c r="HE39" s="38"/>
      <c r="HF39" s="38"/>
      <c r="HG39" s="38"/>
      <c r="HH39" s="38"/>
      <c r="HI39" s="38"/>
      <c r="HJ39" s="38"/>
      <c r="HK39" s="38"/>
      <c r="HL39" s="38"/>
      <c r="HM39" s="38"/>
      <c r="HN39" s="38"/>
      <c r="HO39" s="38"/>
      <c r="HP39" s="38"/>
      <c r="HQ39" s="38"/>
      <c r="HR39" s="38"/>
      <c r="HS39" s="38"/>
      <c r="HT39" s="38"/>
      <c r="HU39" s="38"/>
      <c r="HV39" s="38"/>
      <c r="HW39" s="38"/>
      <c r="HX39" s="38"/>
      <c r="HY39" s="38"/>
      <c r="HZ39" s="38"/>
      <c r="IA39" s="38"/>
      <c r="IB39" s="38"/>
      <c r="IC39" s="38"/>
      <c r="ID39" s="38"/>
      <c r="IE39" s="38"/>
      <c r="IF39" s="38"/>
      <c r="IG39" s="38"/>
      <c r="IH39" s="38"/>
      <c r="II39" s="38"/>
      <c r="IJ39" s="38"/>
      <c r="IK39" s="38"/>
      <c r="IL39" s="38"/>
      <c r="IM39" s="38"/>
      <c r="IN39" s="38"/>
      <c r="IO39" s="38"/>
      <c r="IP39" s="38"/>
      <c r="IQ39" s="38"/>
      <c r="IR39" s="38"/>
      <c r="IS39" s="38"/>
      <c r="IT39" s="38"/>
    </row>
    <row r="40" spans="2:254" s="39" customFormat="1" ht="24.9" customHeight="1" x14ac:dyDescent="0.25">
      <c r="B40" s="24" t="s">
        <v>36</v>
      </c>
      <c r="C40" s="25" t="s">
        <v>66</v>
      </c>
      <c r="D40" s="22">
        <v>2400</v>
      </c>
      <c r="E40" s="9">
        <f t="shared" si="0"/>
        <v>2400</v>
      </c>
      <c r="F40" s="26">
        <v>0</v>
      </c>
      <c r="G40" s="10">
        <f t="shared" si="1"/>
        <v>0</v>
      </c>
      <c r="H40" s="27">
        <v>0</v>
      </c>
      <c r="I40" s="10">
        <f t="shared" si="2"/>
        <v>0</v>
      </c>
      <c r="J40" s="27"/>
      <c r="K40" s="10">
        <f t="shared" si="3"/>
        <v>0</v>
      </c>
      <c r="L40" s="27"/>
      <c r="M40" s="10">
        <f t="shared" si="4"/>
        <v>0</v>
      </c>
      <c r="N40" s="27"/>
      <c r="O40" s="10">
        <f t="shared" si="5"/>
        <v>0</v>
      </c>
      <c r="P40" s="27"/>
      <c r="Q40" s="10">
        <f t="shared" si="6"/>
        <v>0</v>
      </c>
      <c r="R40" s="27"/>
      <c r="S40" s="10">
        <f t="shared" si="7"/>
        <v>0</v>
      </c>
      <c r="T40" s="27"/>
      <c r="U40" s="10">
        <f t="shared" si="8"/>
        <v>0</v>
      </c>
      <c r="V40" s="27"/>
      <c r="W40" s="10">
        <f t="shared" si="9"/>
        <v>0</v>
      </c>
      <c r="X40" s="27"/>
      <c r="Y40" s="10">
        <f t="shared" si="10"/>
        <v>0</v>
      </c>
      <c r="Z40" s="27"/>
      <c r="AA40" s="10">
        <f t="shared" si="11"/>
        <v>0</v>
      </c>
      <c r="AB40" s="27">
        <v>0</v>
      </c>
      <c r="AC40" s="10">
        <f t="shared" si="12"/>
        <v>0</v>
      </c>
      <c r="AD40" s="27">
        <v>0</v>
      </c>
      <c r="AE40" s="10">
        <f t="shared" si="13"/>
        <v>0</v>
      </c>
      <c r="AF40" s="27">
        <v>0</v>
      </c>
      <c r="AG40" s="10">
        <f t="shared" si="14"/>
        <v>0</v>
      </c>
      <c r="AH40" s="27">
        <v>0</v>
      </c>
      <c r="AI40" s="10">
        <f t="shared" si="15"/>
        <v>0</v>
      </c>
      <c r="AJ40" s="27">
        <v>0</v>
      </c>
      <c r="AK40" s="10">
        <f t="shared" si="16"/>
        <v>0</v>
      </c>
      <c r="AL40" s="27">
        <v>0</v>
      </c>
      <c r="AM40" s="10">
        <f t="shared" si="17"/>
        <v>0</v>
      </c>
      <c r="AN40" s="27">
        <v>0</v>
      </c>
      <c r="AO40" s="10">
        <f t="shared" si="18"/>
        <v>0</v>
      </c>
      <c r="AP40" s="27">
        <v>0</v>
      </c>
      <c r="AQ40" s="10">
        <f t="shared" si="19"/>
        <v>0</v>
      </c>
      <c r="AR40" s="27">
        <v>0</v>
      </c>
      <c r="AS40" s="10">
        <f t="shared" si="20"/>
        <v>0</v>
      </c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  <c r="FN40" s="38"/>
      <c r="FO40" s="38"/>
      <c r="FP40" s="38"/>
      <c r="FQ40" s="38"/>
      <c r="FR40" s="38"/>
      <c r="FS40" s="38"/>
      <c r="FT40" s="38"/>
      <c r="FU40" s="38"/>
      <c r="FV40" s="38"/>
      <c r="FW40" s="38"/>
      <c r="FX40" s="38"/>
      <c r="FY40" s="38"/>
      <c r="FZ40" s="38"/>
      <c r="GA40" s="38"/>
      <c r="GB40" s="38"/>
      <c r="GC40" s="38"/>
      <c r="GD40" s="38"/>
      <c r="GE40" s="38"/>
      <c r="GF40" s="38"/>
      <c r="GG40" s="38"/>
      <c r="GH40" s="38"/>
      <c r="GI40" s="38"/>
      <c r="GJ40" s="38"/>
      <c r="GK40" s="38"/>
      <c r="GL40" s="38"/>
      <c r="GM40" s="38"/>
      <c r="GN40" s="38"/>
      <c r="GO40" s="38"/>
      <c r="GP40" s="38"/>
      <c r="GQ40" s="38"/>
      <c r="GR40" s="38"/>
      <c r="GS40" s="38"/>
      <c r="GT40" s="38"/>
      <c r="GU40" s="38"/>
      <c r="GV40" s="38"/>
      <c r="GW40" s="38"/>
      <c r="GX40" s="38"/>
      <c r="GY40" s="38"/>
      <c r="GZ40" s="38"/>
      <c r="HA40" s="38"/>
      <c r="HB40" s="38"/>
      <c r="HC40" s="38"/>
      <c r="HD40" s="38"/>
      <c r="HE40" s="38"/>
      <c r="HF40" s="38"/>
      <c r="HG40" s="38"/>
      <c r="HH40" s="38"/>
      <c r="HI40" s="38"/>
      <c r="HJ40" s="38"/>
      <c r="HK40" s="38"/>
      <c r="HL40" s="38"/>
      <c r="HM40" s="38"/>
      <c r="HN40" s="38"/>
      <c r="HO40" s="38"/>
      <c r="HP40" s="38"/>
      <c r="HQ40" s="38"/>
      <c r="HR40" s="38"/>
      <c r="HS40" s="38"/>
      <c r="HT40" s="38"/>
      <c r="HU40" s="38"/>
      <c r="HV40" s="38"/>
      <c r="HW40" s="38"/>
      <c r="HX40" s="38"/>
      <c r="HY40" s="38"/>
      <c r="HZ40" s="38"/>
      <c r="IA40" s="38"/>
      <c r="IB40" s="38"/>
      <c r="IC40" s="38"/>
      <c r="ID40" s="38"/>
      <c r="IE40" s="38"/>
      <c r="IF40" s="38"/>
      <c r="IG40" s="38"/>
      <c r="IH40" s="38"/>
      <c r="II40" s="38"/>
      <c r="IJ40" s="38"/>
      <c r="IK40" s="38"/>
      <c r="IL40" s="38"/>
      <c r="IM40" s="38"/>
      <c r="IN40" s="38"/>
      <c r="IO40" s="38"/>
      <c r="IP40" s="38"/>
      <c r="IQ40" s="38"/>
      <c r="IR40" s="38"/>
      <c r="IS40" s="38"/>
      <c r="IT40" s="38"/>
    </row>
    <row r="41" spans="2:254" s="39" customFormat="1" ht="24.9" customHeight="1" x14ac:dyDescent="0.25">
      <c r="B41" s="24" t="s">
        <v>37</v>
      </c>
      <c r="C41" s="25" t="s">
        <v>85</v>
      </c>
      <c r="D41" s="22">
        <v>6700</v>
      </c>
      <c r="E41" s="9">
        <f t="shared" si="0"/>
        <v>6700</v>
      </c>
      <c r="F41" s="26">
        <v>0</v>
      </c>
      <c r="G41" s="10">
        <f t="shared" si="1"/>
        <v>0</v>
      </c>
      <c r="H41" s="27">
        <v>0</v>
      </c>
      <c r="I41" s="10">
        <f t="shared" si="2"/>
        <v>0</v>
      </c>
      <c r="J41" s="27"/>
      <c r="K41" s="10">
        <f t="shared" si="3"/>
        <v>0</v>
      </c>
      <c r="L41" s="27"/>
      <c r="M41" s="10">
        <f t="shared" si="4"/>
        <v>0</v>
      </c>
      <c r="N41" s="27"/>
      <c r="O41" s="10">
        <f t="shared" si="5"/>
        <v>0</v>
      </c>
      <c r="P41" s="27"/>
      <c r="Q41" s="10">
        <f t="shared" si="6"/>
        <v>0</v>
      </c>
      <c r="R41" s="27"/>
      <c r="S41" s="10">
        <f t="shared" si="7"/>
        <v>0</v>
      </c>
      <c r="T41" s="27"/>
      <c r="U41" s="10">
        <f t="shared" si="8"/>
        <v>0</v>
      </c>
      <c r="V41" s="27"/>
      <c r="W41" s="10">
        <f t="shared" si="9"/>
        <v>0</v>
      </c>
      <c r="X41" s="27"/>
      <c r="Y41" s="10">
        <f t="shared" si="10"/>
        <v>0</v>
      </c>
      <c r="Z41" s="27"/>
      <c r="AA41" s="10">
        <f t="shared" si="11"/>
        <v>0</v>
      </c>
      <c r="AB41" s="27">
        <v>0</v>
      </c>
      <c r="AC41" s="10">
        <f t="shared" si="12"/>
        <v>0</v>
      </c>
      <c r="AD41" s="27">
        <v>0</v>
      </c>
      <c r="AE41" s="10">
        <f t="shared" si="13"/>
        <v>0</v>
      </c>
      <c r="AF41" s="27">
        <v>0</v>
      </c>
      <c r="AG41" s="10">
        <f t="shared" si="14"/>
        <v>0</v>
      </c>
      <c r="AH41" s="27">
        <v>0</v>
      </c>
      <c r="AI41" s="10">
        <f t="shared" si="15"/>
        <v>0</v>
      </c>
      <c r="AJ41" s="27">
        <v>0</v>
      </c>
      <c r="AK41" s="10">
        <f t="shared" si="16"/>
        <v>0</v>
      </c>
      <c r="AL41" s="27">
        <v>0</v>
      </c>
      <c r="AM41" s="10">
        <f t="shared" si="17"/>
        <v>0</v>
      </c>
      <c r="AN41" s="27">
        <v>0</v>
      </c>
      <c r="AO41" s="10">
        <f t="shared" si="18"/>
        <v>0</v>
      </c>
      <c r="AP41" s="27">
        <v>0</v>
      </c>
      <c r="AQ41" s="10">
        <f t="shared" si="19"/>
        <v>0</v>
      </c>
      <c r="AR41" s="27">
        <v>0</v>
      </c>
      <c r="AS41" s="10">
        <f t="shared" si="20"/>
        <v>0</v>
      </c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38"/>
      <c r="FO41" s="38"/>
      <c r="FP41" s="38"/>
      <c r="FQ41" s="38"/>
      <c r="FR41" s="38"/>
      <c r="FS41" s="38"/>
      <c r="FT41" s="38"/>
      <c r="FU41" s="38"/>
      <c r="FV41" s="38"/>
      <c r="FW41" s="38"/>
      <c r="FX41" s="38"/>
      <c r="FY41" s="38"/>
      <c r="FZ41" s="38"/>
      <c r="GA41" s="38"/>
      <c r="GB41" s="38"/>
      <c r="GC41" s="38"/>
      <c r="GD41" s="38"/>
      <c r="GE41" s="38"/>
      <c r="GF41" s="38"/>
      <c r="GG41" s="38"/>
      <c r="GH41" s="38"/>
      <c r="GI41" s="38"/>
      <c r="GJ41" s="38"/>
      <c r="GK41" s="38"/>
      <c r="GL41" s="38"/>
      <c r="GM41" s="38"/>
      <c r="GN41" s="38"/>
      <c r="GO41" s="38"/>
      <c r="GP41" s="38"/>
      <c r="GQ41" s="38"/>
      <c r="GR41" s="38"/>
      <c r="GS41" s="38"/>
      <c r="GT41" s="38"/>
      <c r="GU41" s="38"/>
      <c r="GV41" s="38"/>
      <c r="GW41" s="38"/>
      <c r="GX41" s="38"/>
      <c r="GY41" s="38"/>
      <c r="GZ41" s="38"/>
      <c r="HA41" s="38"/>
      <c r="HB41" s="38"/>
      <c r="HC41" s="38"/>
      <c r="HD41" s="38"/>
      <c r="HE41" s="38"/>
      <c r="HF41" s="38"/>
      <c r="HG41" s="38"/>
      <c r="HH41" s="38"/>
      <c r="HI41" s="38"/>
      <c r="HJ41" s="38"/>
      <c r="HK41" s="38"/>
      <c r="HL41" s="38"/>
      <c r="HM41" s="38"/>
      <c r="HN41" s="38"/>
      <c r="HO41" s="38"/>
      <c r="HP41" s="38"/>
      <c r="HQ41" s="38"/>
      <c r="HR41" s="38"/>
      <c r="HS41" s="38"/>
      <c r="HT41" s="38"/>
      <c r="HU41" s="38"/>
      <c r="HV41" s="38"/>
      <c r="HW41" s="38"/>
      <c r="HX41" s="38"/>
      <c r="HY41" s="38"/>
      <c r="HZ41" s="38"/>
      <c r="IA41" s="38"/>
      <c r="IB41" s="38"/>
      <c r="IC41" s="38"/>
      <c r="ID41" s="38"/>
      <c r="IE41" s="38"/>
      <c r="IF41" s="38"/>
      <c r="IG41" s="38"/>
      <c r="IH41" s="38"/>
      <c r="II41" s="38"/>
      <c r="IJ41" s="38"/>
      <c r="IK41" s="38"/>
      <c r="IL41" s="38"/>
      <c r="IM41" s="38"/>
      <c r="IN41" s="38"/>
      <c r="IO41" s="38"/>
      <c r="IP41" s="38"/>
      <c r="IQ41" s="38"/>
      <c r="IR41" s="38"/>
      <c r="IS41" s="38"/>
      <c r="IT41" s="38"/>
    </row>
    <row r="42" spans="2:254" s="39" customFormat="1" ht="24.9" customHeight="1" x14ac:dyDescent="0.25">
      <c r="B42" s="24" t="s">
        <v>38</v>
      </c>
      <c r="C42" s="25" t="s">
        <v>116</v>
      </c>
      <c r="D42" s="22">
        <v>6100</v>
      </c>
      <c r="E42" s="9">
        <f t="shared" si="0"/>
        <v>6100</v>
      </c>
      <c r="F42" s="26">
        <v>0</v>
      </c>
      <c r="G42" s="10">
        <f t="shared" si="1"/>
        <v>0</v>
      </c>
      <c r="H42" s="27">
        <v>0</v>
      </c>
      <c r="I42" s="10">
        <f t="shared" si="2"/>
        <v>0</v>
      </c>
      <c r="J42" s="27"/>
      <c r="K42" s="10">
        <f t="shared" si="3"/>
        <v>0</v>
      </c>
      <c r="L42" s="27"/>
      <c r="M42" s="10">
        <f t="shared" si="4"/>
        <v>0</v>
      </c>
      <c r="N42" s="27"/>
      <c r="O42" s="10">
        <f t="shared" si="5"/>
        <v>0</v>
      </c>
      <c r="P42" s="27"/>
      <c r="Q42" s="10">
        <f t="shared" si="6"/>
        <v>0</v>
      </c>
      <c r="R42" s="27"/>
      <c r="S42" s="10">
        <f t="shared" si="7"/>
        <v>0</v>
      </c>
      <c r="T42" s="27"/>
      <c r="U42" s="10">
        <f t="shared" si="8"/>
        <v>0</v>
      </c>
      <c r="V42" s="27"/>
      <c r="W42" s="10">
        <f t="shared" si="9"/>
        <v>0</v>
      </c>
      <c r="X42" s="27"/>
      <c r="Y42" s="10">
        <f t="shared" si="10"/>
        <v>0</v>
      </c>
      <c r="Z42" s="27"/>
      <c r="AA42" s="10">
        <f t="shared" si="11"/>
        <v>0</v>
      </c>
      <c r="AB42" s="27">
        <v>0</v>
      </c>
      <c r="AC42" s="10">
        <f t="shared" si="12"/>
        <v>0</v>
      </c>
      <c r="AD42" s="27">
        <v>0</v>
      </c>
      <c r="AE42" s="10">
        <f t="shared" si="13"/>
        <v>0</v>
      </c>
      <c r="AF42" s="27">
        <v>0</v>
      </c>
      <c r="AG42" s="10">
        <f t="shared" si="14"/>
        <v>0</v>
      </c>
      <c r="AH42" s="27">
        <v>0</v>
      </c>
      <c r="AI42" s="10">
        <f t="shared" si="15"/>
        <v>0</v>
      </c>
      <c r="AJ42" s="27">
        <v>0</v>
      </c>
      <c r="AK42" s="10">
        <f t="shared" si="16"/>
        <v>0</v>
      </c>
      <c r="AL42" s="27">
        <v>0</v>
      </c>
      <c r="AM42" s="10">
        <f t="shared" si="17"/>
        <v>0</v>
      </c>
      <c r="AN42" s="27">
        <v>0</v>
      </c>
      <c r="AO42" s="10">
        <f t="shared" si="18"/>
        <v>0</v>
      </c>
      <c r="AP42" s="27">
        <v>0</v>
      </c>
      <c r="AQ42" s="10">
        <f t="shared" si="19"/>
        <v>0</v>
      </c>
      <c r="AR42" s="27">
        <v>0</v>
      </c>
      <c r="AS42" s="10">
        <f t="shared" si="20"/>
        <v>0</v>
      </c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  <c r="FX42" s="38"/>
      <c r="FY42" s="38"/>
      <c r="FZ42" s="38"/>
      <c r="GA42" s="38"/>
      <c r="GB42" s="38"/>
      <c r="GC42" s="38"/>
      <c r="GD42" s="38"/>
      <c r="GE42" s="38"/>
      <c r="GF42" s="38"/>
      <c r="GG42" s="38"/>
      <c r="GH42" s="38"/>
      <c r="GI42" s="38"/>
      <c r="GJ42" s="38"/>
      <c r="GK42" s="38"/>
      <c r="GL42" s="38"/>
      <c r="GM42" s="38"/>
      <c r="GN42" s="38"/>
      <c r="GO42" s="38"/>
      <c r="GP42" s="38"/>
      <c r="GQ42" s="38"/>
      <c r="GR42" s="38"/>
      <c r="GS42" s="38"/>
      <c r="GT42" s="38"/>
      <c r="GU42" s="38"/>
      <c r="GV42" s="38"/>
      <c r="GW42" s="38"/>
      <c r="GX42" s="38"/>
      <c r="GY42" s="38"/>
      <c r="GZ42" s="38"/>
      <c r="HA42" s="38"/>
      <c r="HB42" s="38"/>
      <c r="HC42" s="38"/>
      <c r="HD42" s="38"/>
      <c r="HE42" s="38"/>
      <c r="HF42" s="38"/>
      <c r="HG42" s="38"/>
      <c r="HH42" s="38"/>
      <c r="HI42" s="38"/>
      <c r="HJ42" s="38"/>
      <c r="HK42" s="38"/>
      <c r="HL42" s="38"/>
      <c r="HM42" s="38"/>
      <c r="HN42" s="38"/>
      <c r="HO42" s="38"/>
      <c r="HP42" s="38"/>
      <c r="HQ42" s="38"/>
      <c r="HR42" s="38"/>
      <c r="HS42" s="38"/>
      <c r="HT42" s="38"/>
      <c r="HU42" s="38"/>
      <c r="HV42" s="38"/>
      <c r="HW42" s="38"/>
      <c r="HX42" s="38"/>
      <c r="HY42" s="38"/>
      <c r="HZ42" s="38"/>
      <c r="IA42" s="38"/>
      <c r="IB42" s="38"/>
      <c r="IC42" s="38"/>
      <c r="ID42" s="38"/>
      <c r="IE42" s="38"/>
      <c r="IF42" s="38"/>
      <c r="IG42" s="38"/>
      <c r="IH42" s="38"/>
      <c r="II42" s="38"/>
      <c r="IJ42" s="38"/>
      <c r="IK42" s="38"/>
      <c r="IL42" s="38"/>
      <c r="IM42" s="38"/>
      <c r="IN42" s="38"/>
      <c r="IO42" s="38"/>
      <c r="IP42" s="38"/>
      <c r="IQ42" s="38"/>
      <c r="IR42" s="38"/>
      <c r="IS42" s="38"/>
      <c r="IT42" s="38"/>
    </row>
    <row r="43" spans="2:254" s="39" customFormat="1" ht="24.9" customHeight="1" x14ac:dyDescent="0.25">
      <c r="B43" s="24" t="s">
        <v>39</v>
      </c>
      <c r="C43" s="25" t="s">
        <v>117</v>
      </c>
      <c r="D43" s="22">
        <v>5000</v>
      </c>
      <c r="E43" s="9">
        <f t="shared" si="0"/>
        <v>5000</v>
      </c>
      <c r="F43" s="26">
        <v>0</v>
      </c>
      <c r="G43" s="10">
        <f t="shared" si="1"/>
        <v>0</v>
      </c>
      <c r="H43" s="27">
        <v>0</v>
      </c>
      <c r="I43" s="10">
        <f t="shared" si="2"/>
        <v>0</v>
      </c>
      <c r="J43" s="27"/>
      <c r="K43" s="10">
        <f t="shared" si="3"/>
        <v>0</v>
      </c>
      <c r="L43" s="27"/>
      <c r="M43" s="10">
        <f t="shared" si="4"/>
        <v>0</v>
      </c>
      <c r="N43" s="27"/>
      <c r="O43" s="10">
        <f t="shared" si="5"/>
        <v>0</v>
      </c>
      <c r="P43" s="27"/>
      <c r="Q43" s="10">
        <f t="shared" si="6"/>
        <v>0</v>
      </c>
      <c r="R43" s="27"/>
      <c r="S43" s="10">
        <f t="shared" si="7"/>
        <v>0</v>
      </c>
      <c r="T43" s="27"/>
      <c r="U43" s="10">
        <f t="shared" si="8"/>
        <v>0</v>
      </c>
      <c r="V43" s="27"/>
      <c r="W43" s="10">
        <f t="shared" si="9"/>
        <v>0</v>
      </c>
      <c r="X43" s="27"/>
      <c r="Y43" s="10">
        <f t="shared" si="10"/>
        <v>0</v>
      </c>
      <c r="Z43" s="27"/>
      <c r="AA43" s="10">
        <f t="shared" si="11"/>
        <v>0</v>
      </c>
      <c r="AB43" s="27">
        <v>0</v>
      </c>
      <c r="AC43" s="10">
        <f t="shared" si="12"/>
        <v>0</v>
      </c>
      <c r="AD43" s="27">
        <v>0</v>
      </c>
      <c r="AE43" s="10">
        <f t="shared" si="13"/>
        <v>0</v>
      </c>
      <c r="AF43" s="27">
        <v>0</v>
      </c>
      <c r="AG43" s="10">
        <f t="shared" si="14"/>
        <v>0</v>
      </c>
      <c r="AH43" s="27">
        <v>0</v>
      </c>
      <c r="AI43" s="10">
        <f t="shared" si="15"/>
        <v>0</v>
      </c>
      <c r="AJ43" s="27">
        <v>0</v>
      </c>
      <c r="AK43" s="10">
        <f t="shared" si="16"/>
        <v>0</v>
      </c>
      <c r="AL43" s="27">
        <v>0</v>
      </c>
      <c r="AM43" s="10">
        <f t="shared" si="17"/>
        <v>0</v>
      </c>
      <c r="AN43" s="27">
        <v>0</v>
      </c>
      <c r="AO43" s="10">
        <f t="shared" si="18"/>
        <v>0</v>
      </c>
      <c r="AP43" s="27">
        <v>0</v>
      </c>
      <c r="AQ43" s="10">
        <f t="shared" si="19"/>
        <v>0</v>
      </c>
      <c r="AR43" s="27">
        <v>0</v>
      </c>
      <c r="AS43" s="10">
        <f t="shared" si="20"/>
        <v>0</v>
      </c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  <c r="IH43" s="38"/>
      <c r="II43" s="38"/>
      <c r="IJ43" s="38"/>
      <c r="IK43" s="38"/>
      <c r="IL43" s="38"/>
      <c r="IM43" s="38"/>
      <c r="IN43" s="38"/>
      <c r="IO43" s="38"/>
      <c r="IP43" s="38"/>
      <c r="IQ43" s="38"/>
      <c r="IR43" s="38"/>
      <c r="IS43" s="38"/>
      <c r="IT43" s="38"/>
    </row>
    <row r="44" spans="2:254" s="39" customFormat="1" ht="24.9" customHeight="1" x14ac:dyDescent="0.25">
      <c r="B44" s="24" t="s">
        <v>40</v>
      </c>
      <c r="C44" s="25" t="s">
        <v>67</v>
      </c>
      <c r="D44" s="22">
        <v>1100</v>
      </c>
      <c r="E44" s="9">
        <f t="shared" si="0"/>
        <v>1100</v>
      </c>
      <c r="F44" s="26">
        <v>0</v>
      </c>
      <c r="G44" s="10">
        <f t="shared" si="1"/>
        <v>0</v>
      </c>
      <c r="H44" s="27">
        <v>0</v>
      </c>
      <c r="I44" s="10">
        <f t="shared" si="2"/>
        <v>0</v>
      </c>
      <c r="J44" s="27"/>
      <c r="K44" s="10">
        <f t="shared" si="3"/>
        <v>0</v>
      </c>
      <c r="L44" s="27"/>
      <c r="M44" s="10">
        <f t="shared" si="4"/>
        <v>0</v>
      </c>
      <c r="N44" s="27"/>
      <c r="O44" s="10">
        <f t="shared" si="5"/>
        <v>0</v>
      </c>
      <c r="P44" s="27"/>
      <c r="Q44" s="10">
        <f t="shared" si="6"/>
        <v>0</v>
      </c>
      <c r="R44" s="27"/>
      <c r="S44" s="10">
        <f t="shared" si="7"/>
        <v>0</v>
      </c>
      <c r="T44" s="27"/>
      <c r="U44" s="10">
        <f t="shared" si="8"/>
        <v>0</v>
      </c>
      <c r="V44" s="27"/>
      <c r="W44" s="10">
        <f t="shared" si="9"/>
        <v>0</v>
      </c>
      <c r="X44" s="27"/>
      <c r="Y44" s="10">
        <f t="shared" si="10"/>
        <v>0</v>
      </c>
      <c r="Z44" s="27"/>
      <c r="AA44" s="10">
        <f t="shared" si="11"/>
        <v>0</v>
      </c>
      <c r="AB44" s="27">
        <v>0</v>
      </c>
      <c r="AC44" s="10">
        <f t="shared" si="12"/>
        <v>0</v>
      </c>
      <c r="AD44" s="27">
        <v>0</v>
      </c>
      <c r="AE44" s="10">
        <f t="shared" si="13"/>
        <v>0</v>
      </c>
      <c r="AF44" s="27">
        <v>0</v>
      </c>
      <c r="AG44" s="10">
        <f t="shared" si="14"/>
        <v>0</v>
      </c>
      <c r="AH44" s="27">
        <v>0</v>
      </c>
      <c r="AI44" s="10">
        <f t="shared" si="15"/>
        <v>0</v>
      </c>
      <c r="AJ44" s="27">
        <v>0</v>
      </c>
      <c r="AK44" s="10">
        <f t="shared" si="16"/>
        <v>0</v>
      </c>
      <c r="AL44" s="27">
        <v>0</v>
      </c>
      <c r="AM44" s="10">
        <f t="shared" si="17"/>
        <v>0</v>
      </c>
      <c r="AN44" s="27">
        <v>0</v>
      </c>
      <c r="AO44" s="10">
        <f t="shared" si="18"/>
        <v>0</v>
      </c>
      <c r="AP44" s="27">
        <v>0</v>
      </c>
      <c r="AQ44" s="10">
        <f t="shared" si="19"/>
        <v>0</v>
      </c>
      <c r="AR44" s="27">
        <v>0</v>
      </c>
      <c r="AS44" s="10">
        <f t="shared" si="20"/>
        <v>0</v>
      </c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38"/>
      <c r="HD44" s="38"/>
      <c r="HE44" s="38"/>
      <c r="HF44" s="38"/>
      <c r="HG44" s="38"/>
      <c r="HH44" s="38"/>
      <c r="HI44" s="38"/>
      <c r="HJ44" s="38"/>
      <c r="HK44" s="38"/>
      <c r="HL44" s="38"/>
      <c r="HM44" s="38"/>
      <c r="HN44" s="38"/>
      <c r="HO44" s="38"/>
      <c r="HP44" s="38"/>
      <c r="HQ44" s="38"/>
      <c r="HR44" s="38"/>
      <c r="HS44" s="38"/>
      <c r="HT44" s="38"/>
      <c r="HU44" s="38"/>
      <c r="HV44" s="38"/>
      <c r="HW44" s="38"/>
      <c r="HX44" s="38"/>
      <c r="HY44" s="38"/>
      <c r="HZ44" s="38"/>
      <c r="IA44" s="38"/>
      <c r="IB44" s="38"/>
      <c r="IC44" s="38"/>
      <c r="ID44" s="38"/>
      <c r="IE44" s="38"/>
      <c r="IF44" s="38"/>
      <c r="IG44" s="38"/>
      <c r="IH44" s="38"/>
      <c r="II44" s="38"/>
      <c r="IJ44" s="38"/>
      <c r="IK44" s="38"/>
      <c r="IL44" s="38"/>
      <c r="IM44" s="38"/>
      <c r="IN44" s="38"/>
      <c r="IO44" s="38"/>
      <c r="IP44" s="38"/>
      <c r="IQ44" s="38"/>
      <c r="IR44" s="38"/>
      <c r="IS44" s="38"/>
      <c r="IT44" s="38"/>
    </row>
    <row r="45" spans="2:254" s="39" customFormat="1" ht="24.9" customHeight="1" x14ac:dyDescent="0.25">
      <c r="B45" s="24" t="s">
        <v>41</v>
      </c>
      <c r="C45" s="25" t="s">
        <v>68</v>
      </c>
      <c r="D45" s="22">
        <v>4000</v>
      </c>
      <c r="E45" s="9">
        <f t="shared" si="0"/>
        <v>4000</v>
      </c>
      <c r="F45" s="26">
        <v>0</v>
      </c>
      <c r="G45" s="10">
        <f t="shared" si="1"/>
        <v>0</v>
      </c>
      <c r="H45" s="27">
        <v>0</v>
      </c>
      <c r="I45" s="10">
        <f t="shared" si="2"/>
        <v>0</v>
      </c>
      <c r="J45" s="27"/>
      <c r="K45" s="10">
        <f t="shared" si="3"/>
        <v>0</v>
      </c>
      <c r="L45" s="27"/>
      <c r="M45" s="10">
        <f t="shared" si="4"/>
        <v>0</v>
      </c>
      <c r="N45" s="27"/>
      <c r="O45" s="10">
        <f t="shared" si="5"/>
        <v>0</v>
      </c>
      <c r="P45" s="27"/>
      <c r="Q45" s="10">
        <f t="shared" si="6"/>
        <v>0</v>
      </c>
      <c r="R45" s="27"/>
      <c r="S45" s="10">
        <f t="shared" si="7"/>
        <v>0</v>
      </c>
      <c r="T45" s="27"/>
      <c r="U45" s="10">
        <f t="shared" si="8"/>
        <v>0</v>
      </c>
      <c r="V45" s="27"/>
      <c r="W45" s="10">
        <f t="shared" si="9"/>
        <v>0</v>
      </c>
      <c r="X45" s="27"/>
      <c r="Y45" s="10">
        <f t="shared" si="10"/>
        <v>0</v>
      </c>
      <c r="Z45" s="27"/>
      <c r="AA45" s="10">
        <f t="shared" si="11"/>
        <v>0</v>
      </c>
      <c r="AB45" s="27">
        <v>0</v>
      </c>
      <c r="AC45" s="10">
        <f t="shared" si="12"/>
        <v>0</v>
      </c>
      <c r="AD45" s="27">
        <v>0</v>
      </c>
      <c r="AE45" s="10">
        <f t="shared" si="13"/>
        <v>0</v>
      </c>
      <c r="AF45" s="27">
        <v>0</v>
      </c>
      <c r="AG45" s="10">
        <f t="shared" si="14"/>
        <v>0</v>
      </c>
      <c r="AH45" s="27">
        <v>0</v>
      </c>
      <c r="AI45" s="10">
        <f t="shared" si="15"/>
        <v>0</v>
      </c>
      <c r="AJ45" s="27">
        <v>0</v>
      </c>
      <c r="AK45" s="10">
        <f t="shared" si="16"/>
        <v>0</v>
      </c>
      <c r="AL45" s="27">
        <v>0</v>
      </c>
      <c r="AM45" s="10">
        <f t="shared" si="17"/>
        <v>0</v>
      </c>
      <c r="AN45" s="27">
        <v>0</v>
      </c>
      <c r="AO45" s="10">
        <f t="shared" si="18"/>
        <v>0</v>
      </c>
      <c r="AP45" s="27">
        <v>0</v>
      </c>
      <c r="AQ45" s="10">
        <f t="shared" si="19"/>
        <v>0</v>
      </c>
      <c r="AR45" s="27">
        <v>0</v>
      </c>
      <c r="AS45" s="10">
        <f t="shared" si="20"/>
        <v>0</v>
      </c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38"/>
      <c r="FG45" s="38"/>
      <c r="FH45" s="38"/>
      <c r="FI45" s="38"/>
      <c r="FJ45" s="38"/>
      <c r="FK45" s="38"/>
      <c r="FL45" s="38"/>
      <c r="FM45" s="38"/>
      <c r="FN45" s="38"/>
      <c r="FO45" s="38"/>
      <c r="FP45" s="38"/>
      <c r="FQ45" s="38"/>
      <c r="FR45" s="38"/>
      <c r="FS45" s="38"/>
      <c r="FT45" s="38"/>
      <c r="FU45" s="38"/>
      <c r="FV45" s="38"/>
      <c r="FW45" s="38"/>
      <c r="FX45" s="38"/>
      <c r="FY45" s="38"/>
      <c r="FZ45" s="38"/>
      <c r="GA45" s="38"/>
      <c r="GB45" s="38"/>
      <c r="GC45" s="38"/>
      <c r="GD45" s="38"/>
      <c r="GE45" s="38"/>
      <c r="GF45" s="38"/>
      <c r="GG45" s="38"/>
      <c r="GH45" s="38"/>
      <c r="GI45" s="38"/>
      <c r="GJ45" s="38"/>
      <c r="GK45" s="38"/>
      <c r="GL45" s="38"/>
      <c r="GM45" s="38"/>
      <c r="GN45" s="38"/>
      <c r="GO45" s="38"/>
      <c r="GP45" s="38"/>
      <c r="GQ45" s="38"/>
      <c r="GR45" s="38"/>
      <c r="GS45" s="38"/>
      <c r="GT45" s="38"/>
      <c r="GU45" s="38"/>
      <c r="GV45" s="38"/>
      <c r="GW45" s="38"/>
      <c r="GX45" s="38"/>
      <c r="GY45" s="38"/>
      <c r="GZ45" s="38"/>
      <c r="HA45" s="38"/>
      <c r="HB45" s="38"/>
      <c r="HC45" s="38"/>
      <c r="HD45" s="38"/>
      <c r="HE45" s="38"/>
      <c r="HF45" s="38"/>
      <c r="HG45" s="38"/>
      <c r="HH45" s="38"/>
      <c r="HI45" s="38"/>
      <c r="HJ45" s="38"/>
      <c r="HK45" s="38"/>
      <c r="HL45" s="38"/>
      <c r="HM45" s="38"/>
      <c r="HN45" s="38"/>
      <c r="HO45" s="38"/>
      <c r="HP45" s="38"/>
      <c r="HQ45" s="38"/>
      <c r="HR45" s="38"/>
      <c r="HS45" s="38"/>
      <c r="HT45" s="38"/>
      <c r="HU45" s="38"/>
      <c r="HV45" s="38"/>
      <c r="HW45" s="38"/>
      <c r="HX45" s="38"/>
      <c r="HY45" s="38"/>
      <c r="HZ45" s="38"/>
      <c r="IA45" s="38"/>
      <c r="IB45" s="38"/>
      <c r="IC45" s="38"/>
      <c r="ID45" s="38"/>
      <c r="IE45" s="38"/>
      <c r="IF45" s="38"/>
      <c r="IG45" s="38"/>
      <c r="IH45" s="38"/>
      <c r="II45" s="38"/>
      <c r="IJ45" s="38"/>
      <c r="IK45" s="38"/>
      <c r="IL45" s="38"/>
      <c r="IM45" s="38"/>
      <c r="IN45" s="38"/>
      <c r="IO45" s="38"/>
      <c r="IP45" s="38"/>
      <c r="IQ45" s="38"/>
      <c r="IR45" s="38"/>
      <c r="IS45" s="38"/>
      <c r="IT45" s="38"/>
    </row>
    <row r="46" spans="2:254" s="39" customFormat="1" ht="24.9" customHeight="1" x14ac:dyDescent="0.25">
      <c r="B46" s="24" t="s">
        <v>42</v>
      </c>
      <c r="C46" s="25" t="s">
        <v>86</v>
      </c>
      <c r="D46" s="22">
        <v>2000</v>
      </c>
      <c r="E46" s="9">
        <f t="shared" si="0"/>
        <v>2000</v>
      </c>
      <c r="F46" s="26">
        <v>0</v>
      </c>
      <c r="G46" s="10">
        <f t="shared" si="1"/>
        <v>0</v>
      </c>
      <c r="H46" s="27">
        <v>0</v>
      </c>
      <c r="I46" s="10">
        <f t="shared" si="2"/>
        <v>0</v>
      </c>
      <c r="J46" s="27"/>
      <c r="K46" s="10">
        <f t="shared" si="3"/>
        <v>0</v>
      </c>
      <c r="L46" s="27"/>
      <c r="M46" s="10">
        <f t="shared" si="4"/>
        <v>0</v>
      </c>
      <c r="N46" s="27"/>
      <c r="O46" s="10">
        <f t="shared" si="5"/>
        <v>0</v>
      </c>
      <c r="P46" s="27"/>
      <c r="Q46" s="10">
        <f t="shared" si="6"/>
        <v>0</v>
      </c>
      <c r="R46" s="27"/>
      <c r="S46" s="10">
        <f t="shared" si="7"/>
        <v>0</v>
      </c>
      <c r="T46" s="27"/>
      <c r="U46" s="10">
        <f t="shared" si="8"/>
        <v>0</v>
      </c>
      <c r="V46" s="27"/>
      <c r="W46" s="10">
        <f t="shared" si="9"/>
        <v>0</v>
      </c>
      <c r="X46" s="27"/>
      <c r="Y46" s="10">
        <f t="shared" si="10"/>
        <v>0</v>
      </c>
      <c r="Z46" s="27"/>
      <c r="AA46" s="10">
        <f t="shared" si="11"/>
        <v>0</v>
      </c>
      <c r="AB46" s="27">
        <v>0</v>
      </c>
      <c r="AC46" s="10">
        <f t="shared" si="12"/>
        <v>0</v>
      </c>
      <c r="AD46" s="27">
        <v>0</v>
      </c>
      <c r="AE46" s="10">
        <f t="shared" si="13"/>
        <v>0</v>
      </c>
      <c r="AF46" s="27">
        <v>0</v>
      </c>
      <c r="AG46" s="10">
        <f t="shared" si="14"/>
        <v>0</v>
      </c>
      <c r="AH46" s="27">
        <v>0</v>
      </c>
      <c r="AI46" s="10">
        <f t="shared" si="15"/>
        <v>0</v>
      </c>
      <c r="AJ46" s="27">
        <v>0</v>
      </c>
      <c r="AK46" s="10">
        <f t="shared" si="16"/>
        <v>0</v>
      </c>
      <c r="AL46" s="27">
        <v>0</v>
      </c>
      <c r="AM46" s="10">
        <f t="shared" si="17"/>
        <v>0</v>
      </c>
      <c r="AN46" s="27">
        <v>0</v>
      </c>
      <c r="AO46" s="10">
        <f t="shared" si="18"/>
        <v>0</v>
      </c>
      <c r="AP46" s="27">
        <v>0</v>
      </c>
      <c r="AQ46" s="10">
        <f t="shared" si="19"/>
        <v>0</v>
      </c>
      <c r="AR46" s="27">
        <v>0</v>
      </c>
      <c r="AS46" s="10">
        <f t="shared" si="20"/>
        <v>0</v>
      </c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8"/>
      <c r="FG46" s="38"/>
      <c r="FH46" s="38"/>
      <c r="FI46" s="38"/>
      <c r="FJ46" s="38"/>
      <c r="FK46" s="38"/>
      <c r="FL46" s="38"/>
      <c r="FM46" s="38"/>
      <c r="FN46" s="38"/>
      <c r="FO46" s="38"/>
      <c r="FP46" s="38"/>
      <c r="FQ46" s="38"/>
      <c r="FR46" s="38"/>
      <c r="FS46" s="38"/>
      <c r="FT46" s="38"/>
      <c r="FU46" s="38"/>
      <c r="FV46" s="38"/>
      <c r="FW46" s="38"/>
      <c r="FX46" s="38"/>
      <c r="FY46" s="38"/>
      <c r="FZ46" s="38"/>
      <c r="GA46" s="38"/>
      <c r="GB46" s="38"/>
      <c r="GC46" s="38"/>
      <c r="GD46" s="38"/>
      <c r="GE46" s="38"/>
      <c r="GF46" s="38"/>
      <c r="GG46" s="38"/>
      <c r="GH46" s="38"/>
      <c r="GI46" s="38"/>
      <c r="GJ46" s="38"/>
      <c r="GK46" s="38"/>
      <c r="GL46" s="38"/>
      <c r="GM46" s="38"/>
      <c r="GN46" s="38"/>
      <c r="GO46" s="38"/>
      <c r="GP46" s="38"/>
      <c r="GQ46" s="38"/>
      <c r="GR46" s="38"/>
      <c r="GS46" s="38"/>
      <c r="GT46" s="38"/>
      <c r="GU46" s="38"/>
      <c r="GV46" s="38"/>
      <c r="GW46" s="38"/>
      <c r="GX46" s="38"/>
      <c r="GY46" s="38"/>
      <c r="GZ46" s="38"/>
      <c r="HA46" s="38"/>
      <c r="HB46" s="38"/>
      <c r="HC46" s="38"/>
      <c r="HD46" s="38"/>
      <c r="HE46" s="38"/>
      <c r="HF46" s="38"/>
      <c r="HG46" s="38"/>
      <c r="HH46" s="38"/>
      <c r="HI46" s="38"/>
      <c r="HJ46" s="38"/>
      <c r="HK46" s="38"/>
      <c r="HL46" s="38"/>
      <c r="HM46" s="38"/>
      <c r="HN46" s="38"/>
      <c r="HO46" s="38"/>
      <c r="HP46" s="38"/>
      <c r="HQ46" s="38"/>
      <c r="HR46" s="38"/>
      <c r="HS46" s="38"/>
      <c r="HT46" s="38"/>
      <c r="HU46" s="38"/>
      <c r="HV46" s="38"/>
      <c r="HW46" s="38"/>
      <c r="HX46" s="38"/>
      <c r="HY46" s="38"/>
      <c r="HZ46" s="38"/>
      <c r="IA46" s="38"/>
      <c r="IB46" s="38"/>
      <c r="IC46" s="38"/>
      <c r="ID46" s="38"/>
      <c r="IE46" s="38"/>
      <c r="IF46" s="38"/>
      <c r="IG46" s="38"/>
      <c r="IH46" s="38"/>
      <c r="II46" s="38"/>
      <c r="IJ46" s="38"/>
      <c r="IK46" s="38"/>
      <c r="IL46" s="38"/>
      <c r="IM46" s="38"/>
      <c r="IN46" s="38"/>
      <c r="IO46" s="38"/>
      <c r="IP46" s="38"/>
      <c r="IQ46" s="38"/>
      <c r="IR46" s="38"/>
      <c r="IS46" s="38"/>
      <c r="IT46" s="38"/>
    </row>
    <row r="47" spans="2:254" s="39" customFormat="1" ht="24.9" customHeight="1" x14ac:dyDescent="0.25">
      <c r="B47" s="24" t="s">
        <v>87</v>
      </c>
      <c r="C47" s="25" t="s">
        <v>69</v>
      </c>
      <c r="D47" s="22">
        <v>6000</v>
      </c>
      <c r="E47" s="9">
        <f t="shared" si="0"/>
        <v>6000</v>
      </c>
      <c r="F47" s="26">
        <v>0</v>
      </c>
      <c r="G47" s="10">
        <f t="shared" si="1"/>
        <v>0</v>
      </c>
      <c r="H47" s="27">
        <v>0</v>
      </c>
      <c r="I47" s="10">
        <f t="shared" si="2"/>
        <v>0</v>
      </c>
      <c r="J47" s="27"/>
      <c r="K47" s="10">
        <f t="shared" si="3"/>
        <v>0</v>
      </c>
      <c r="L47" s="27"/>
      <c r="M47" s="10">
        <f t="shared" si="4"/>
        <v>0</v>
      </c>
      <c r="N47" s="27"/>
      <c r="O47" s="10">
        <f t="shared" si="5"/>
        <v>0</v>
      </c>
      <c r="P47" s="27"/>
      <c r="Q47" s="10">
        <f t="shared" si="6"/>
        <v>0</v>
      </c>
      <c r="R47" s="27"/>
      <c r="S47" s="10">
        <f t="shared" si="7"/>
        <v>0</v>
      </c>
      <c r="T47" s="27"/>
      <c r="U47" s="10">
        <f t="shared" si="8"/>
        <v>0</v>
      </c>
      <c r="V47" s="27"/>
      <c r="W47" s="10">
        <f t="shared" si="9"/>
        <v>0</v>
      </c>
      <c r="X47" s="27"/>
      <c r="Y47" s="10">
        <f t="shared" si="10"/>
        <v>0</v>
      </c>
      <c r="Z47" s="27"/>
      <c r="AA47" s="10">
        <f t="shared" si="11"/>
        <v>0</v>
      </c>
      <c r="AB47" s="27">
        <v>0</v>
      </c>
      <c r="AC47" s="10">
        <f t="shared" si="12"/>
        <v>0</v>
      </c>
      <c r="AD47" s="27">
        <v>0</v>
      </c>
      <c r="AE47" s="10">
        <f t="shared" si="13"/>
        <v>0</v>
      </c>
      <c r="AF47" s="27">
        <v>0</v>
      </c>
      <c r="AG47" s="10">
        <f t="shared" si="14"/>
        <v>0</v>
      </c>
      <c r="AH47" s="27">
        <v>0</v>
      </c>
      <c r="AI47" s="10">
        <f t="shared" si="15"/>
        <v>0</v>
      </c>
      <c r="AJ47" s="27">
        <v>0</v>
      </c>
      <c r="AK47" s="10">
        <f t="shared" si="16"/>
        <v>0</v>
      </c>
      <c r="AL47" s="27">
        <v>0</v>
      </c>
      <c r="AM47" s="10">
        <f t="shared" si="17"/>
        <v>0</v>
      </c>
      <c r="AN47" s="27">
        <v>0</v>
      </c>
      <c r="AO47" s="10">
        <f t="shared" si="18"/>
        <v>0</v>
      </c>
      <c r="AP47" s="27">
        <v>0</v>
      </c>
      <c r="AQ47" s="10">
        <f t="shared" si="19"/>
        <v>0</v>
      </c>
      <c r="AR47" s="27">
        <v>0</v>
      </c>
      <c r="AS47" s="10">
        <f t="shared" si="20"/>
        <v>0</v>
      </c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  <c r="FX47" s="38"/>
      <c r="FY47" s="38"/>
      <c r="FZ47" s="38"/>
      <c r="GA47" s="38"/>
      <c r="GB47" s="38"/>
      <c r="GC47" s="38"/>
      <c r="GD47" s="38"/>
      <c r="GE47" s="38"/>
      <c r="GF47" s="38"/>
      <c r="GG47" s="38"/>
      <c r="GH47" s="38"/>
      <c r="GI47" s="38"/>
      <c r="GJ47" s="38"/>
      <c r="GK47" s="38"/>
      <c r="GL47" s="38"/>
      <c r="GM47" s="38"/>
      <c r="GN47" s="38"/>
      <c r="GO47" s="38"/>
      <c r="GP47" s="38"/>
      <c r="GQ47" s="38"/>
      <c r="GR47" s="38"/>
      <c r="GS47" s="38"/>
      <c r="GT47" s="38"/>
      <c r="GU47" s="38"/>
      <c r="GV47" s="38"/>
      <c r="GW47" s="38"/>
      <c r="GX47" s="38"/>
      <c r="GY47" s="38"/>
      <c r="GZ47" s="38"/>
      <c r="HA47" s="38"/>
      <c r="HB47" s="38"/>
      <c r="HC47" s="38"/>
      <c r="HD47" s="38"/>
      <c r="HE47" s="38"/>
      <c r="HF47" s="38"/>
      <c r="HG47" s="38"/>
      <c r="HH47" s="38"/>
      <c r="HI47" s="38"/>
      <c r="HJ47" s="38"/>
      <c r="HK47" s="38"/>
      <c r="HL47" s="38"/>
      <c r="HM47" s="38"/>
      <c r="HN47" s="38"/>
      <c r="HO47" s="38"/>
      <c r="HP47" s="38"/>
      <c r="HQ47" s="38"/>
      <c r="HR47" s="38"/>
      <c r="HS47" s="38"/>
      <c r="HT47" s="38"/>
      <c r="HU47" s="38"/>
      <c r="HV47" s="38"/>
      <c r="HW47" s="38"/>
      <c r="HX47" s="38"/>
      <c r="HY47" s="38"/>
      <c r="HZ47" s="38"/>
      <c r="IA47" s="38"/>
      <c r="IB47" s="38"/>
      <c r="IC47" s="38"/>
      <c r="ID47" s="38"/>
      <c r="IE47" s="38"/>
      <c r="IF47" s="38"/>
      <c r="IG47" s="38"/>
      <c r="IH47" s="38"/>
      <c r="II47" s="38"/>
      <c r="IJ47" s="38"/>
      <c r="IK47" s="38"/>
      <c r="IL47" s="38"/>
      <c r="IM47" s="38"/>
      <c r="IN47" s="38"/>
      <c r="IO47" s="38"/>
      <c r="IP47" s="38"/>
      <c r="IQ47" s="38"/>
      <c r="IR47" s="38"/>
      <c r="IS47" s="38"/>
      <c r="IT47" s="38"/>
    </row>
    <row r="48" spans="2:254" s="39" customFormat="1" ht="24.9" customHeight="1" x14ac:dyDescent="0.25">
      <c r="B48" s="24" t="s">
        <v>43</v>
      </c>
      <c r="C48" s="25" t="s">
        <v>55</v>
      </c>
      <c r="D48" s="22">
        <v>1000</v>
      </c>
      <c r="E48" s="9">
        <f t="shared" si="0"/>
        <v>1000</v>
      </c>
      <c r="F48" s="26">
        <v>0</v>
      </c>
      <c r="G48" s="10">
        <f t="shared" si="1"/>
        <v>0</v>
      </c>
      <c r="H48" s="27">
        <v>0</v>
      </c>
      <c r="I48" s="10">
        <f t="shared" si="2"/>
        <v>0</v>
      </c>
      <c r="J48" s="27"/>
      <c r="K48" s="10">
        <f t="shared" si="3"/>
        <v>0</v>
      </c>
      <c r="L48" s="27"/>
      <c r="M48" s="10">
        <f t="shared" si="4"/>
        <v>0</v>
      </c>
      <c r="N48" s="27"/>
      <c r="O48" s="10">
        <f t="shared" si="5"/>
        <v>0</v>
      </c>
      <c r="P48" s="27"/>
      <c r="Q48" s="10">
        <f t="shared" si="6"/>
        <v>0</v>
      </c>
      <c r="R48" s="27"/>
      <c r="S48" s="10">
        <f t="shared" si="7"/>
        <v>0</v>
      </c>
      <c r="T48" s="27"/>
      <c r="U48" s="10">
        <f t="shared" si="8"/>
        <v>0</v>
      </c>
      <c r="V48" s="27"/>
      <c r="W48" s="10">
        <f t="shared" si="9"/>
        <v>0</v>
      </c>
      <c r="X48" s="27"/>
      <c r="Y48" s="10">
        <f t="shared" si="10"/>
        <v>0</v>
      </c>
      <c r="Z48" s="27"/>
      <c r="AA48" s="10">
        <f t="shared" si="11"/>
        <v>0</v>
      </c>
      <c r="AB48" s="27">
        <v>0</v>
      </c>
      <c r="AC48" s="10">
        <f t="shared" si="12"/>
        <v>0</v>
      </c>
      <c r="AD48" s="27">
        <v>0</v>
      </c>
      <c r="AE48" s="10">
        <f t="shared" si="13"/>
        <v>0</v>
      </c>
      <c r="AF48" s="27">
        <v>0</v>
      </c>
      <c r="AG48" s="10">
        <f t="shared" si="14"/>
        <v>0</v>
      </c>
      <c r="AH48" s="27">
        <v>0</v>
      </c>
      <c r="AI48" s="10">
        <f t="shared" si="15"/>
        <v>0</v>
      </c>
      <c r="AJ48" s="27">
        <v>0</v>
      </c>
      <c r="AK48" s="10">
        <f t="shared" si="16"/>
        <v>0</v>
      </c>
      <c r="AL48" s="27">
        <v>0</v>
      </c>
      <c r="AM48" s="10">
        <f t="shared" si="17"/>
        <v>0</v>
      </c>
      <c r="AN48" s="27">
        <v>0</v>
      </c>
      <c r="AO48" s="10">
        <f t="shared" si="18"/>
        <v>0</v>
      </c>
      <c r="AP48" s="27">
        <v>0</v>
      </c>
      <c r="AQ48" s="10">
        <f t="shared" si="19"/>
        <v>0</v>
      </c>
      <c r="AR48" s="27">
        <v>0</v>
      </c>
      <c r="AS48" s="10">
        <f t="shared" si="20"/>
        <v>0</v>
      </c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</row>
    <row r="49" spans="2:254" s="39" customFormat="1" ht="24.9" customHeight="1" x14ac:dyDescent="0.25">
      <c r="B49" s="24" t="s">
        <v>44</v>
      </c>
      <c r="C49" s="25" t="s">
        <v>70</v>
      </c>
      <c r="D49" s="22">
        <v>3000</v>
      </c>
      <c r="E49" s="9">
        <f t="shared" si="0"/>
        <v>3000</v>
      </c>
      <c r="F49" s="26">
        <v>0</v>
      </c>
      <c r="G49" s="10">
        <f t="shared" si="1"/>
        <v>0</v>
      </c>
      <c r="H49" s="27">
        <v>0</v>
      </c>
      <c r="I49" s="10">
        <f t="shared" si="2"/>
        <v>0</v>
      </c>
      <c r="J49" s="27"/>
      <c r="K49" s="10">
        <f t="shared" si="3"/>
        <v>0</v>
      </c>
      <c r="L49" s="27"/>
      <c r="M49" s="10">
        <f t="shared" si="4"/>
        <v>0</v>
      </c>
      <c r="N49" s="27"/>
      <c r="O49" s="10">
        <f t="shared" si="5"/>
        <v>0</v>
      </c>
      <c r="P49" s="27"/>
      <c r="Q49" s="10">
        <f t="shared" si="6"/>
        <v>0</v>
      </c>
      <c r="R49" s="27"/>
      <c r="S49" s="10">
        <f t="shared" si="7"/>
        <v>0</v>
      </c>
      <c r="T49" s="27"/>
      <c r="U49" s="10">
        <f t="shared" si="8"/>
        <v>0</v>
      </c>
      <c r="V49" s="27"/>
      <c r="W49" s="10">
        <f t="shared" si="9"/>
        <v>0</v>
      </c>
      <c r="X49" s="27"/>
      <c r="Y49" s="10">
        <f t="shared" si="10"/>
        <v>0</v>
      </c>
      <c r="Z49" s="27"/>
      <c r="AA49" s="10">
        <f t="shared" si="11"/>
        <v>0</v>
      </c>
      <c r="AB49" s="27">
        <v>0</v>
      </c>
      <c r="AC49" s="10">
        <f t="shared" si="12"/>
        <v>0</v>
      </c>
      <c r="AD49" s="27">
        <v>0</v>
      </c>
      <c r="AE49" s="10">
        <f t="shared" si="13"/>
        <v>0</v>
      </c>
      <c r="AF49" s="27">
        <v>0</v>
      </c>
      <c r="AG49" s="10">
        <f t="shared" si="14"/>
        <v>0</v>
      </c>
      <c r="AH49" s="27">
        <v>0</v>
      </c>
      <c r="AI49" s="10">
        <f t="shared" si="15"/>
        <v>0</v>
      </c>
      <c r="AJ49" s="27">
        <v>0</v>
      </c>
      <c r="AK49" s="10">
        <f t="shared" si="16"/>
        <v>0</v>
      </c>
      <c r="AL49" s="27">
        <v>0</v>
      </c>
      <c r="AM49" s="10">
        <f t="shared" si="17"/>
        <v>0</v>
      </c>
      <c r="AN49" s="27">
        <v>0</v>
      </c>
      <c r="AO49" s="10">
        <f t="shared" si="18"/>
        <v>0</v>
      </c>
      <c r="AP49" s="27">
        <v>0</v>
      </c>
      <c r="AQ49" s="10">
        <f t="shared" si="19"/>
        <v>0</v>
      </c>
      <c r="AR49" s="27">
        <v>0</v>
      </c>
      <c r="AS49" s="10">
        <f t="shared" si="20"/>
        <v>0</v>
      </c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</row>
    <row r="50" spans="2:254" s="39" customFormat="1" ht="24.9" customHeight="1" x14ac:dyDescent="0.25">
      <c r="B50" s="24" t="s">
        <v>45</v>
      </c>
      <c r="C50" s="25" t="s">
        <v>76</v>
      </c>
      <c r="D50" s="22">
        <v>3000</v>
      </c>
      <c r="E50" s="9">
        <f t="shared" si="0"/>
        <v>3000</v>
      </c>
      <c r="F50" s="26">
        <v>0</v>
      </c>
      <c r="G50" s="10">
        <f t="shared" si="1"/>
        <v>0</v>
      </c>
      <c r="H50" s="27">
        <v>0</v>
      </c>
      <c r="I50" s="10">
        <f t="shared" si="2"/>
        <v>0</v>
      </c>
      <c r="J50" s="27"/>
      <c r="K50" s="10">
        <f t="shared" si="3"/>
        <v>0</v>
      </c>
      <c r="L50" s="27"/>
      <c r="M50" s="10">
        <f t="shared" si="4"/>
        <v>0</v>
      </c>
      <c r="N50" s="27"/>
      <c r="O50" s="10">
        <f t="shared" si="5"/>
        <v>0</v>
      </c>
      <c r="P50" s="27"/>
      <c r="Q50" s="10">
        <f t="shared" si="6"/>
        <v>0</v>
      </c>
      <c r="R50" s="27"/>
      <c r="S50" s="10">
        <f t="shared" si="7"/>
        <v>0</v>
      </c>
      <c r="T50" s="27"/>
      <c r="U50" s="10">
        <f t="shared" si="8"/>
        <v>0</v>
      </c>
      <c r="V50" s="27"/>
      <c r="W50" s="10">
        <f t="shared" si="9"/>
        <v>0</v>
      </c>
      <c r="X50" s="27"/>
      <c r="Y50" s="10">
        <f t="shared" si="10"/>
        <v>0</v>
      </c>
      <c r="Z50" s="27"/>
      <c r="AA50" s="10">
        <f t="shared" si="11"/>
        <v>0</v>
      </c>
      <c r="AB50" s="27">
        <v>0</v>
      </c>
      <c r="AC50" s="10">
        <f t="shared" si="12"/>
        <v>0</v>
      </c>
      <c r="AD50" s="27">
        <v>0</v>
      </c>
      <c r="AE50" s="10">
        <f t="shared" si="13"/>
        <v>0</v>
      </c>
      <c r="AF50" s="27">
        <v>0</v>
      </c>
      <c r="AG50" s="10">
        <f t="shared" si="14"/>
        <v>0</v>
      </c>
      <c r="AH50" s="27">
        <v>0</v>
      </c>
      <c r="AI50" s="10">
        <f t="shared" si="15"/>
        <v>0</v>
      </c>
      <c r="AJ50" s="27">
        <v>0</v>
      </c>
      <c r="AK50" s="10">
        <f t="shared" si="16"/>
        <v>0</v>
      </c>
      <c r="AL50" s="27">
        <v>0</v>
      </c>
      <c r="AM50" s="10">
        <f t="shared" si="17"/>
        <v>0</v>
      </c>
      <c r="AN50" s="27">
        <v>0</v>
      </c>
      <c r="AO50" s="10">
        <f t="shared" si="18"/>
        <v>0</v>
      </c>
      <c r="AP50" s="27">
        <v>0</v>
      </c>
      <c r="AQ50" s="10">
        <f t="shared" si="19"/>
        <v>0</v>
      </c>
      <c r="AR50" s="27">
        <v>0</v>
      </c>
      <c r="AS50" s="10">
        <f t="shared" si="20"/>
        <v>0</v>
      </c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</row>
    <row r="51" spans="2:254" s="39" customFormat="1" ht="24.9" customHeight="1" x14ac:dyDescent="0.25">
      <c r="B51" s="24" t="s">
        <v>120</v>
      </c>
      <c r="C51" s="25" t="s">
        <v>78</v>
      </c>
      <c r="D51" s="22">
        <v>8500</v>
      </c>
      <c r="E51" s="9">
        <f t="shared" si="0"/>
        <v>8500</v>
      </c>
      <c r="F51" s="26">
        <v>0</v>
      </c>
      <c r="G51" s="10">
        <f t="shared" si="1"/>
        <v>0</v>
      </c>
      <c r="H51" s="27">
        <v>0</v>
      </c>
      <c r="I51" s="10">
        <f t="shared" si="2"/>
        <v>0</v>
      </c>
      <c r="J51" s="27"/>
      <c r="K51" s="10">
        <f t="shared" si="3"/>
        <v>0</v>
      </c>
      <c r="L51" s="27"/>
      <c r="M51" s="10">
        <f t="shared" si="4"/>
        <v>0</v>
      </c>
      <c r="N51" s="27"/>
      <c r="O51" s="10">
        <f t="shared" si="5"/>
        <v>0</v>
      </c>
      <c r="P51" s="27"/>
      <c r="Q51" s="10">
        <f t="shared" si="6"/>
        <v>0</v>
      </c>
      <c r="R51" s="27"/>
      <c r="S51" s="10">
        <f t="shared" si="7"/>
        <v>0</v>
      </c>
      <c r="T51" s="27"/>
      <c r="U51" s="10">
        <f t="shared" si="8"/>
        <v>0</v>
      </c>
      <c r="V51" s="27"/>
      <c r="W51" s="10">
        <f t="shared" si="9"/>
        <v>0</v>
      </c>
      <c r="X51" s="27"/>
      <c r="Y51" s="10">
        <f t="shared" si="10"/>
        <v>0</v>
      </c>
      <c r="Z51" s="27"/>
      <c r="AA51" s="10">
        <f t="shared" si="11"/>
        <v>0</v>
      </c>
      <c r="AB51" s="27">
        <v>0</v>
      </c>
      <c r="AC51" s="10">
        <f t="shared" si="12"/>
        <v>0</v>
      </c>
      <c r="AD51" s="27">
        <v>0</v>
      </c>
      <c r="AE51" s="10">
        <f t="shared" si="13"/>
        <v>0</v>
      </c>
      <c r="AF51" s="27">
        <v>0</v>
      </c>
      <c r="AG51" s="10">
        <f t="shared" si="14"/>
        <v>0</v>
      </c>
      <c r="AH51" s="27">
        <v>0</v>
      </c>
      <c r="AI51" s="10">
        <f t="shared" si="15"/>
        <v>0</v>
      </c>
      <c r="AJ51" s="27">
        <v>0</v>
      </c>
      <c r="AK51" s="10">
        <f t="shared" si="16"/>
        <v>0</v>
      </c>
      <c r="AL51" s="27">
        <v>0</v>
      </c>
      <c r="AM51" s="10">
        <f t="shared" si="17"/>
        <v>0</v>
      </c>
      <c r="AN51" s="27">
        <v>0</v>
      </c>
      <c r="AO51" s="10">
        <f t="shared" si="18"/>
        <v>0</v>
      </c>
      <c r="AP51" s="27">
        <v>0</v>
      </c>
      <c r="AQ51" s="10">
        <f t="shared" si="19"/>
        <v>0</v>
      </c>
      <c r="AR51" s="27">
        <v>0</v>
      </c>
      <c r="AS51" s="10">
        <f t="shared" si="20"/>
        <v>0</v>
      </c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</row>
    <row r="52" spans="2:254" s="39" customFormat="1" ht="24.9" customHeight="1" x14ac:dyDescent="0.25">
      <c r="B52" s="24" t="s">
        <v>118</v>
      </c>
      <c r="C52" s="25" t="s">
        <v>88</v>
      </c>
      <c r="D52" s="22">
        <v>700</v>
      </c>
      <c r="E52" s="9">
        <f t="shared" si="0"/>
        <v>700</v>
      </c>
      <c r="F52" s="26">
        <v>0</v>
      </c>
      <c r="G52" s="10">
        <f t="shared" si="1"/>
        <v>0</v>
      </c>
      <c r="H52" s="27">
        <v>0</v>
      </c>
      <c r="I52" s="10">
        <f t="shared" si="2"/>
        <v>0</v>
      </c>
      <c r="J52" s="27"/>
      <c r="K52" s="10">
        <f t="shared" si="3"/>
        <v>0</v>
      </c>
      <c r="L52" s="27"/>
      <c r="M52" s="10">
        <f t="shared" si="4"/>
        <v>0</v>
      </c>
      <c r="N52" s="27"/>
      <c r="O52" s="10">
        <f t="shared" si="5"/>
        <v>0</v>
      </c>
      <c r="P52" s="27"/>
      <c r="Q52" s="10">
        <f t="shared" si="6"/>
        <v>0</v>
      </c>
      <c r="R52" s="27"/>
      <c r="S52" s="10">
        <f t="shared" si="7"/>
        <v>0</v>
      </c>
      <c r="T52" s="27"/>
      <c r="U52" s="10">
        <f t="shared" si="8"/>
        <v>0</v>
      </c>
      <c r="V52" s="27"/>
      <c r="W52" s="10">
        <f t="shared" si="9"/>
        <v>0</v>
      </c>
      <c r="X52" s="27"/>
      <c r="Y52" s="10">
        <f t="shared" si="10"/>
        <v>0</v>
      </c>
      <c r="Z52" s="27"/>
      <c r="AA52" s="10">
        <f t="shared" si="11"/>
        <v>0</v>
      </c>
      <c r="AB52" s="27">
        <v>0</v>
      </c>
      <c r="AC52" s="10">
        <f t="shared" si="12"/>
        <v>0</v>
      </c>
      <c r="AD52" s="27">
        <v>0</v>
      </c>
      <c r="AE52" s="10">
        <f t="shared" si="13"/>
        <v>0</v>
      </c>
      <c r="AF52" s="27">
        <v>0</v>
      </c>
      <c r="AG52" s="10">
        <f t="shared" si="14"/>
        <v>0</v>
      </c>
      <c r="AH52" s="27">
        <v>0</v>
      </c>
      <c r="AI52" s="10">
        <f t="shared" si="15"/>
        <v>0</v>
      </c>
      <c r="AJ52" s="27">
        <v>0</v>
      </c>
      <c r="AK52" s="10">
        <f t="shared" si="16"/>
        <v>0</v>
      </c>
      <c r="AL52" s="27">
        <v>0</v>
      </c>
      <c r="AM52" s="10">
        <f t="shared" si="17"/>
        <v>0</v>
      </c>
      <c r="AN52" s="27">
        <v>0</v>
      </c>
      <c r="AO52" s="10">
        <f t="shared" si="18"/>
        <v>0</v>
      </c>
      <c r="AP52" s="27">
        <v>0</v>
      </c>
      <c r="AQ52" s="10">
        <f t="shared" si="19"/>
        <v>0</v>
      </c>
      <c r="AR52" s="27">
        <v>0</v>
      </c>
      <c r="AS52" s="10">
        <f t="shared" si="20"/>
        <v>0</v>
      </c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</row>
    <row r="53" spans="2:254" s="39" customFormat="1" ht="24.9" customHeight="1" x14ac:dyDescent="0.25">
      <c r="B53" s="24" t="s">
        <v>119</v>
      </c>
      <c r="C53" s="25"/>
      <c r="D53" s="22">
        <v>1800</v>
      </c>
      <c r="E53" s="9">
        <f t="shared" si="0"/>
        <v>1800</v>
      </c>
      <c r="F53" s="26">
        <v>0</v>
      </c>
      <c r="G53" s="10">
        <f t="shared" si="1"/>
        <v>0</v>
      </c>
      <c r="H53" s="27">
        <v>0</v>
      </c>
      <c r="I53" s="10">
        <f t="shared" si="2"/>
        <v>0</v>
      </c>
      <c r="J53" s="27"/>
      <c r="K53" s="10">
        <f t="shared" si="3"/>
        <v>0</v>
      </c>
      <c r="L53" s="27"/>
      <c r="M53" s="10">
        <f t="shared" si="4"/>
        <v>0</v>
      </c>
      <c r="N53" s="27"/>
      <c r="O53" s="10">
        <f t="shared" si="5"/>
        <v>0</v>
      </c>
      <c r="P53" s="27"/>
      <c r="Q53" s="10">
        <f t="shared" si="6"/>
        <v>0</v>
      </c>
      <c r="R53" s="27"/>
      <c r="S53" s="10">
        <f t="shared" si="7"/>
        <v>0</v>
      </c>
      <c r="T53" s="27"/>
      <c r="U53" s="10">
        <f t="shared" si="8"/>
        <v>0</v>
      </c>
      <c r="V53" s="27"/>
      <c r="W53" s="10">
        <f t="shared" si="9"/>
        <v>0</v>
      </c>
      <c r="X53" s="27"/>
      <c r="Y53" s="10">
        <f t="shared" si="10"/>
        <v>0</v>
      </c>
      <c r="Z53" s="27"/>
      <c r="AA53" s="10">
        <f t="shared" si="11"/>
        <v>0</v>
      </c>
      <c r="AB53" s="27">
        <v>0</v>
      </c>
      <c r="AC53" s="10">
        <f t="shared" si="12"/>
        <v>0</v>
      </c>
      <c r="AD53" s="27">
        <v>0</v>
      </c>
      <c r="AE53" s="10">
        <f t="shared" si="13"/>
        <v>0</v>
      </c>
      <c r="AF53" s="27">
        <v>0</v>
      </c>
      <c r="AG53" s="10">
        <f t="shared" si="14"/>
        <v>0</v>
      </c>
      <c r="AH53" s="27">
        <v>0</v>
      </c>
      <c r="AI53" s="10">
        <f t="shared" si="15"/>
        <v>0</v>
      </c>
      <c r="AJ53" s="27">
        <v>0</v>
      </c>
      <c r="AK53" s="10">
        <f t="shared" si="16"/>
        <v>0</v>
      </c>
      <c r="AL53" s="27">
        <v>0</v>
      </c>
      <c r="AM53" s="10">
        <f t="shared" si="17"/>
        <v>0</v>
      </c>
      <c r="AN53" s="27">
        <v>0</v>
      </c>
      <c r="AO53" s="10">
        <f t="shared" si="18"/>
        <v>0</v>
      </c>
      <c r="AP53" s="27">
        <v>0</v>
      </c>
      <c r="AQ53" s="10">
        <f t="shared" si="19"/>
        <v>0</v>
      </c>
      <c r="AR53" s="27">
        <v>0</v>
      </c>
      <c r="AS53" s="10">
        <f t="shared" si="20"/>
        <v>0</v>
      </c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</row>
    <row r="54" spans="2:254" s="39" customFormat="1" ht="24.9" customHeight="1" x14ac:dyDescent="0.25">
      <c r="B54" s="24" t="s">
        <v>108</v>
      </c>
      <c r="C54" s="25"/>
      <c r="D54" s="22">
        <v>3500</v>
      </c>
      <c r="E54" s="9">
        <f>IF(OR(D54-F54-H54-J54-L54-N54-P54-R54-T54-V54-X54-Z54-AB54-AD54-AF54-AH54-AJ54-AL54-AN54-AP54-AR54&lt;0,D54-F54-H54-J54-L54-N54-P54-R54-T54-V54-X54-Z54-AB54-AD54-AF54-AH54-AJ54-AL54-AN54-AP54-AR54&gt;D54),"    ERROR!!",D54-F54-H54-J54-L54-N54-P54-R54-T54-V54-X54-Z54-AB54-AD54-AF54-AH54-AJ54-AL54-AN54-AP54-AR54)</f>
        <v>3500</v>
      </c>
      <c r="F54" s="26">
        <v>0</v>
      </c>
      <c r="G54" s="10">
        <f t="shared" si="1"/>
        <v>0</v>
      </c>
      <c r="H54" s="27">
        <v>0</v>
      </c>
      <c r="I54" s="10">
        <f t="shared" si="2"/>
        <v>0</v>
      </c>
      <c r="J54" s="27"/>
      <c r="K54" s="10">
        <f t="shared" si="3"/>
        <v>0</v>
      </c>
      <c r="L54" s="27"/>
      <c r="M54" s="10">
        <f t="shared" si="4"/>
        <v>0</v>
      </c>
      <c r="N54" s="27"/>
      <c r="O54" s="10">
        <f t="shared" si="5"/>
        <v>0</v>
      </c>
      <c r="P54" s="27"/>
      <c r="Q54" s="10">
        <f t="shared" si="6"/>
        <v>0</v>
      </c>
      <c r="R54" s="27"/>
      <c r="S54" s="10">
        <f t="shared" si="7"/>
        <v>0</v>
      </c>
      <c r="T54" s="27"/>
      <c r="U54" s="10">
        <f t="shared" si="8"/>
        <v>0</v>
      </c>
      <c r="V54" s="27"/>
      <c r="W54" s="10">
        <f t="shared" si="9"/>
        <v>0</v>
      </c>
      <c r="X54" s="27"/>
      <c r="Y54" s="10">
        <f t="shared" si="10"/>
        <v>0</v>
      </c>
      <c r="Z54" s="27"/>
      <c r="AA54" s="10">
        <f t="shared" si="11"/>
        <v>0</v>
      </c>
      <c r="AB54" s="27">
        <v>0</v>
      </c>
      <c r="AC54" s="10">
        <f t="shared" si="12"/>
        <v>0</v>
      </c>
      <c r="AD54" s="27">
        <v>0</v>
      </c>
      <c r="AE54" s="10">
        <f t="shared" si="13"/>
        <v>0</v>
      </c>
      <c r="AF54" s="27">
        <v>0</v>
      </c>
      <c r="AG54" s="10">
        <f t="shared" si="14"/>
        <v>0</v>
      </c>
      <c r="AH54" s="27">
        <v>0</v>
      </c>
      <c r="AI54" s="10">
        <f t="shared" si="15"/>
        <v>0</v>
      </c>
      <c r="AJ54" s="27">
        <v>0</v>
      </c>
      <c r="AK54" s="10">
        <f t="shared" si="16"/>
        <v>0</v>
      </c>
      <c r="AL54" s="27">
        <v>0</v>
      </c>
      <c r="AM54" s="10">
        <f t="shared" si="17"/>
        <v>0</v>
      </c>
      <c r="AN54" s="27">
        <v>0</v>
      </c>
      <c r="AO54" s="10">
        <f t="shared" si="18"/>
        <v>0</v>
      </c>
      <c r="AP54" s="27">
        <v>0</v>
      </c>
      <c r="AQ54" s="10">
        <f t="shared" si="19"/>
        <v>0</v>
      </c>
      <c r="AR54" s="27">
        <v>0</v>
      </c>
      <c r="AS54" s="10">
        <f t="shared" si="20"/>
        <v>0</v>
      </c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</row>
    <row r="55" spans="2:254" s="39" customFormat="1" ht="24.9" customHeight="1" x14ac:dyDescent="0.25">
      <c r="B55" s="24" t="s">
        <v>109</v>
      </c>
      <c r="C55" s="25"/>
      <c r="D55" s="22">
        <v>980</v>
      </c>
      <c r="E55" s="9">
        <f>IF(OR(D55-F55-H55-J55-L55-N55-P55-R55-T55-V55-X55-Z55-AB55-AD55-AF55-AH55-AJ55-AL55-AN55-AP55-AR55&lt;0,D55-F55-H55-J55-L55-N55-P55-R55-T55-V55-X55-Z55-AB55-AD55-AF55-AH55-AJ55-AL55-AN55-AP55-AR55&gt;D55),"    ERROR!!",D55-F55-H55-J55-L55-N55-P55-R55-T55-V55-X55-Z55-AB55-AD55-AF55-AH55-AJ55-AL55-AN55-AP55-AR55)</f>
        <v>980</v>
      </c>
      <c r="F55" s="26">
        <v>0</v>
      </c>
      <c r="G55" s="10">
        <f t="shared" si="1"/>
        <v>0</v>
      </c>
      <c r="H55" s="27">
        <v>0</v>
      </c>
      <c r="I55" s="10">
        <f t="shared" si="2"/>
        <v>0</v>
      </c>
      <c r="J55" s="27"/>
      <c r="K55" s="10">
        <f t="shared" si="3"/>
        <v>0</v>
      </c>
      <c r="L55" s="27"/>
      <c r="M55" s="10">
        <f t="shared" si="4"/>
        <v>0</v>
      </c>
      <c r="N55" s="27"/>
      <c r="O55" s="10">
        <f t="shared" si="5"/>
        <v>0</v>
      </c>
      <c r="P55" s="27"/>
      <c r="Q55" s="10">
        <f t="shared" si="6"/>
        <v>0</v>
      </c>
      <c r="R55" s="27"/>
      <c r="S55" s="10">
        <f t="shared" si="7"/>
        <v>0</v>
      </c>
      <c r="T55" s="27"/>
      <c r="U55" s="10">
        <f t="shared" si="8"/>
        <v>0</v>
      </c>
      <c r="V55" s="27"/>
      <c r="W55" s="10">
        <f t="shared" si="9"/>
        <v>0</v>
      </c>
      <c r="X55" s="27"/>
      <c r="Y55" s="10">
        <f t="shared" si="10"/>
        <v>0</v>
      </c>
      <c r="Z55" s="27"/>
      <c r="AA55" s="10">
        <f t="shared" si="11"/>
        <v>0</v>
      </c>
      <c r="AB55" s="27">
        <v>0</v>
      </c>
      <c r="AC55" s="10">
        <f t="shared" si="12"/>
        <v>0</v>
      </c>
      <c r="AD55" s="27">
        <v>0</v>
      </c>
      <c r="AE55" s="10">
        <f t="shared" si="13"/>
        <v>0</v>
      </c>
      <c r="AF55" s="27">
        <v>0</v>
      </c>
      <c r="AG55" s="10">
        <f t="shared" si="14"/>
        <v>0</v>
      </c>
      <c r="AH55" s="27">
        <v>0</v>
      </c>
      <c r="AI55" s="10">
        <f t="shared" si="15"/>
        <v>0</v>
      </c>
      <c r="AJ55" s="27">
        <v>0</v>
      </c>
      <c r="AK55" s="10">
        <f t="shared" si="16"/>
        <v>0</v>
      </c>
      <c r="AL55" s="27">
        <v>0</v>
      </c>
      <c r="AM55" s="10">
        <f t="shared" si="17"/>
        <v>0</v>
      </c>
      <c r="AN55" s="27">
        <v>0</v>
      </c>
      <c r="AO55" s="10">
        <f t="shared" si="18"/>
        <v>0</v>
      </c>
      <c r="AP55" s="27">
        <v>0</v>
      </c>
      <c r="AQ55" s="10">
        <f t="shared" si="19"/>
        <v>0</v>
      </c>
      <c r="AR55" s="27">
        <v>0</v>
      </c>
      <c r="AS55" s="10">
        <f t="shared" si="20"/>
        <v>0</v>
      </c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</row>
    <row r="56" spans="2:254" s="39" customFormat="1" ht="24.9" customHeight="1" x14ac:dyDescent="0.25">
      <c r="B56" s="24" t="s">
        <v>110</v>
      </c>
      <c r="C56" s="25"/>
      <c r="D56" s="22">
        <v>2000</v>
      </c>
      <c r="E56" s="9">
        <f>IF(OR(D56-F56-H56-J56-L56-N56-P56-R56-T56-V56-X56-Z56-AB56-AD56-AF56-AH56-AJ56-AL56-AN56-AP56-AR56&lt;0,D56-F56-H56-J56-L56-N56-P56-R56-T56-V56-X56-Z56-AB56-AD56-AF56-AH56-AJ56-AL56-AN56-AP56-AR56&gt;D56),"    ERROR!!",D56-F56-H56-J56-L56-N56-P56-R56-T56-V56-X56-Z56-AB56-AD56-AF56-AH56-AJ56-AL56-AN56-AP56-AR56)</f>
        <v>2000</v>
      </c>
      <c r="F56" s="26">
        <v>0</v>
      </c>
      <c r="G56" s="10">
        <f t="shared" si="1"/>
        <v>0</v>
      </c>
      <c r="H56" s="27">
        <v>0</v>
      </c>
      <c r="I56" s="10">
        <f t="shared" si="2"/>
        <v>0</v>
      </c>
      <c r="J56" s="27"/>
      <c r="K56" s="10">
        <f t="shared" si="3"/>
        <v>0</v>
      </c>
      <c r="L56" s="27"/>
      <c r="M56" s="10">
        <f t="shared" si="4"/>
        <v>0</v>
      </c>
      <c r="N56" s="27"/>
      <c r="O56" s="10">
        <f t="shared" si="5"/>
        <v>0</v>
      </c>
      <c r="P56" s="27"/>
      <c r="Q56" s="10">
        <f t="shared" si="6"/>
        <v>0</v>
      </c>
      <c r="R56" s="27"/>
      <c r="S56" s="10">
        <f t="shared" si="7"/>
        <v>0</v>
      </c>
      <c r="T56" s="27"/>
      <c r="U56" s="10">
        <f t="shared" si="8"/>
        <v>0</v>
      </c>
      <c r="V56" s="27"/>
      <c r="W56" s="10">
        <f t="shared" si="9"/>
        <v>0</v>
      </c>
      <c r="X56" s="27"/>
      <c r="Y56" s="10">
        <f t="shared" si="10"/>
        <v>0</v>
      </c>
      <c r="Z56" s="27"/>
      <c r="AA56" s="10">
        <f t="shared" si="11"/>
        <v>0</v>
      </c>
      <c r="AB56" s="27">
        <v>0</v>
      </c>
      <c r="AC56" s="10">
        <f t="shared" si="12"/>
        <v>0</v>
      </c>
      <c r="AD56" s="27">
        <v>0</v>
      </c>
      <c r="AE56" s="10">
        <f t="shared" si="13"/>
        <v>0</v>
      </c>
      <c r="AF56" s="27">
        <v>0</v>
      </c>
      <c r="AG56" s="10">
        <f t="shared" si="14"/>
        <v>0</v>
      </c>
      <c r="AH56" s="27">
        <v>0</v>
      </c>
      <c r="AI56" s="10">
        <f t="shared" si="15"/>
        <v>0</v>
      </c>
      <c r="AJ56" s="27">
        <v>0</v>
      </c>
      <c r="AK56" s="10">
        <f t="shared" si="16"/>
        <v>0</v>
      </c>
      <c r="AL56" s="27">
        <v>0</v>
      </c>
      <c r="AM56" s="10">
        <f t="shared" si="17"/>
        <v>0</v>
      </c>
      <c r="AN56" s="27">
        <v>0</v>
      </c>
      <c r="AO56" s="10">
        <f t="shared" si="18"/>
        <v>0</v>
      </c>
      <c r="AP56" s="27">
        <v>0</v>
      </c>
      <c r="AQ56" s="10">
        <f t="shared" si="19"/>
        <v>0</v>
      </c>
      <c r="AR56" s="27">
        <v>0</v>
      </c>
      <c r="AS56" s="10">
        <f t="shared" si="20"/>
        <v>0</v>
      </c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</row>
    <row r="57" spans="2:254" s="39" customFormat="1" ht="24.9" customHeight="1" x14ac:dyDescent="0.25">
      <c r="B57" s="24" t="s">
        <v>121</v>
      </c>
      <c r="C57" s="25"/>
      <c r="D57" s="22">
        <v>18000</v>
      </c>
      <c r="E57" s="9">
        <f>IF(OR(D57-F57-H57-J57-L57-N57-P57-R57-T57-V57-X57-Z57-AB57-AD57-AF57-AH57-AJ57-AL57-AN57-AP57-AR57&lt;0,D57-F57-H57-J57-L57-N57-P57-R57-T57-V57-X57-Z57-AB57-AD57-AF57-AH57-AJ57-AL57-AN57-AP57-AR57&gt;D57),"    ERROR!!",D57-F57-H57-J57-L57-N57-P57-R57-T57-V57-X57-Z57-AB57-AD57-AF57-AH57-AJ57-AL57-AN57-AP57-AR57)</f>
        <v>18000</v>
      </c>
      <c r="F57" s="26">
        <v>0</v>
      </c>
      <c r="G57" s="10">
        <f t="shared" si="1"/>
        <v>0</v>
      </c>
      <c r="H57" s="27">
        <v>0</v>
      </c>
      <c r="I57" s="10">
        <f t="shared" si="2"/>
        <v>0</v>
      </c>
      <c r="J57" s="27"/>
      <c r="K57" s="10">
        <f t="shared" si="3"/>
        <v>0</v>
      </c>
      <c r="L57" s="27"/>
      <c r="M57" s="10">
        <f t="shared" si="4"/>
        <v>0</v>
      </c>
      <c r="N57" s="27"/>
      <c r="O57" s="10">
        <f t="shared" si="5"/>
        <v>0</v>
      </c>
      <c r="P57" s="27"/>
      <c r="Q57" s="10">
        <f t="shared" si="6"/>
        <v>0</v>
      </c>
      <c r="R57" s="27"/>
      <c r="S57" s="10">
        <f t="shared" si="7"/>
        <v>0</v>
      </c>
      <c r="T57" s="27"/>
      <c r="U57" s="10">
        <f t="shared" si="8"/>
        <v>0</v>
      </c>
      <c r="V57" s="27"/>
      <c r="W57" s="10">
        <f t="shared" si="9"/>
        <v>0</v>
      </c>
      <c r="X57" s="27"/>
      <c r="Y57" s="10">
        <f t="shared" si="10"/>
        <v>0</v>
      </c>
      <c r="Z57" s="27"/>
      <c r="AA57" s="10">
        <f t="shared" si="11"/>
        <v>0</v>
      </c>
      <c r="AB57" s="27">
        <v>0</v>
      </c>
      <c r="AC57" s="10">
        <f t="shared" si="12"/>
        <v>0</v>
      </c>
      <c r="AD57" s="27">
        <v>0</v>
      </c>
      <c r="AE57" s="10">
        <f t="shared" si="13"/>
        <v>0</v>
      </c>
      <c r="AF57" s="27">
        <v>0</v>
      </c>
      <c r="AG57" s="10">
        <f t="shared" si="14"/>
        <v>0</v>
      </c>
      <c r="AH57" s="27">
        <v>0</v>
      </c>
      <c r="AI57" s="10">
        <f t="shared" si="15"/>
        <v>0</v>
      </c>
      <c r="AJ57" s="27">
        <v>0</v>
      </c>
      <c r="AK57" s="10">
        <f t="shared" si="16"/>
        <v>0</v>
      </c>
      <c r="AL57" s="27">
        <v>0</v>
      </c>
      <c r="AM57" s="10">
        <f t="shared" si="17"/>
        <v>0</v>
      </c>
      <c r="AN57" s="27">
        <v>0</v>
      </c>
      <c r="AO57" s="10">
        <f t="shared" si="18"/>
        <v>0</v>
      </c>
      <c r="AP57" s="27">
        <v>0</v>
      </c>
      <c r="AQ57" s="10">
        <f t="shared" si="19"/>
        <v>0</v>
      </c>
      <c r="AR57" s="27">
        <v>0</v>
      </c>
      <c r="AS57" s="10">
        <f t="shared" si="20"/>
        <v>0</v>
      </c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</row>
    <row r="58" spans="2:254" s="39" customFormat="1" ht="24.9" customHeight="1" x14ac:dyDescent="0.25">
      <c r="B58" s="24"/>
      <c r="C58" s="25"/>
      <c r="D58" s="22"/>
      <c r="E58" s="9">
        <f t="shared" ref="E58:E67" si="21">IF(OR(D58-F58-H58-J58-L58-N58-P58-R58-T58-V58-X58-Z58-AB58-AD58-AF58-AH58-AJ58-AL58-AN58-AP58-AR58&lt;0,D58-F58-H58-J58-L58-N58-P58-R58-T58-V58-X58-Z58-AB58-AD58-AF58-AH58-AJ58-AL58-AN58-AP58-AR58&gt;D58),"    ERROR!!",D58-F58-H58-J58-L58-N58-P58-R58-T58-V58-X58-Z58-AB58-AD58-AF58-AH58-AJ58-AL58-AN58-AP58-AR58)</f>
        <v>0</v>
      </c>
      <c r="F58" s="26"/>
      <c r="G58" s="10" t="str">
        <f>IF(OR(F58&lt;0,F58&gt;$D58),"ERROR!!",IFERROR(F58/$D58,""))</f>
        <v/>
      </c>
      <c r="H58" s="27"/>
      <c r="I58" s="10" t="str">
        <f>IF(OR(H58&lt;0,H58&gt;$D58,(F58+H58)&gt;$D58), "ERROR!!",IFERROR((F58+H58)/$D58,""))</f>
        <v/>
      </c>
      <c r="J58" s="27"/>
      <c r="K58" s="10" t="str">
        <f>IF(OR(J58&lt;0,J58&gt;$D58,(F58+H58+J58)&gt;$D58),"ERROR!!",IFERROR((F58+H58+J58)/$D58,""))</f>
        <v/>
      </c>
      <c r="L58" s="27"/>
      <c r="M58" s="10" t="str">
        <f>IF(OR(L58&lt;0,L58&gt;$D58,(F58+H58+J58+L58)&gt;$D58),"ERROR!!",IFERROR((F58+H58+J58+L58)/$D58,""))</f>
        <v/>
      </c>
      <c r="N58" s="27"/>
      <c r="O58" s="10" t="str">
        <f>IF(OR(N58&lt;0,N58&gt;$D58,(F58+H58+J58+L58+N58)&gt;$D58),"ERROR!!",IFERROR((F58+H58+J58+L58+N58)/$D58,""))</f>
        <v/>
      </c>
      <c r="P58" s="27"/>
      <c r="Q58" s="10" t="str">
        <f>IF(OR(P58&lt;0,P58&gt;$D58,(F58+H58+J58+L58+N58+P58)&gt;$D58),"ERROR!!",IFERROR((F58+H58+J58+L58+N58+P58)/$D58,""))</f>
        <v/>
      </c>
      <c r="R58" s="27"/>
      <c r="S58" s="10" t="str">
        <f>IF(OR(R58&lt;0,R58&gt;$D58,(F58+H58+J58+L58+N58+P58+R58)&gt;$D58),"ERROR!!",IFERROR((F58+H58+J58+L58+N58+P58+R58)/$D58,""))</f>
        <v/>
      </c>
      <c r="T58" s="27"/>
      <c r="U58" s="10" t="str">
        <f>IF(OR(T58&lt;0,T58&gt;$D58,(F58+H58+J58+L58+N58+P58+R58+T58)&gt;$D58),"ERROR!!",IFERROR((F58+H58+J58+L58+N58+P58+R58+T58)/$D58,""))</f>
        <v/>
      </c>
      <c r="V58" s="27"/>
      <c r="W58" s="10" t="str">
        <f>IF(OR(V58&lt;0,V58&gt;$D58,(F58+H58+J58+L58+N58+P58+R58+T58+V58)&gt;$D58),"ERROR!!",IFERROR((F58+H58+J58+L58+N58+P58+R58+T58+V58)/$D58,""))</f>
        <v/>
      </c>
      <c r="X58" s="27"/>
      <c r="Y58" s="10" t="str">
        <f>IF(OR(X58&lt;0,X58&gt;$D58,(F58+H58+J58+L58+N58+P58+R58+T58+V58+X58)&gt;$D58),"ERROR!!",IFERROR((F58+H58+J58+L58+N58+P58+R58+T58+V58+X58)/$D58,""))</f>
        <v/>
      </c>
      <c r="Z58" s="27"/>
      <c r="AA58" s="10" t="str">
        <f>IF(OR(Z58&lt;0,Z58&gt;$D58,(F58+H58+J58+L58+N58+P58+R58+T58+V58+X58+Z58)&gt;$D58),"ERROR!!",IFERROR((F58+H58+J58+L58+N58+P58+R58+T58+V58+X58+Z58)/$D58,""))</f>
        <v/>
      </c>
      <c r="AB58" s="27">
        <v>0</v>
      </c>
      <c r="AC58" s="10" t="str">
        <f>IF(OR(AB58&lt;0,AB58&gt;$D58,(F58+H58+J58+L58+N58+P58+R58+T58+V58+X58+Z58+AB58)&gt;$D58),"ERROR!!",IFERROR((F58+H58+J58+L58+N58+P58+R58+T58+V58+X58+Z58+AB58)/$D58,""))</f>
        <v/>
      </c>
      <c r="AD58" s="27">
        <v>0</v>
      </c>
      <c r="AE58" s="10" t="str">
        <f>IF(OR(AD58&lt;0,AD58&gt;$D58,(F58+H58+J58+L58+N58+P58+R58+T58+V58+X58+Z58+AB58+AD58)&gt;$D58),"ERROR!!",IFERROR((F58+H58+J58+L58+N58+P58+R58+T58+V58+X58+Z58+AB58+AD58)/$D58,""))</f>
        <v/>
      </c>
      <c r="AF58" s="27">
        <v>0</v>
      </c>
      <c r="AG58" s="10" t="str">
        <f>IF(OR(AF58&lt;0,AF58&gt;$D58,(F58+H58+J58+L58+N58+P58+R58+T58+V58+X58+Z58+AB58+AD58+AF58)&gt;$D58),"ERROR!!",IFERROR((F58+H58+J58+L58+N58+P58+R58+T58+V58+X58+Z58+AB58+AD58+AF58)/$D58,""))</f>
        <v/>
      </c>
      <c r="AH58" s="27">
        <v>0</v>
      </c>
      <c r="AI58" s="10" t="str">
        <f>IF(OR(AH58&lt;0,AH58&gt;$D58,(F58+H58+J58+L58+N58+P58+R58+T58+V58+X58+Z58+AB58+AD58+AF58+AH58)&gt;$D58),"ERROR!!",IFERROR((F58+H58+J58+L58+N58+P58+R58+T58+V58+X58+Z58+AB58+AD58+AF58+AH58)/$D58,""))</f>
        <v/>
      </c>
      <c r="AJ58" s="27">
        <v>0</v>
      </c>
      <c r="AK58" s="10" t="str">
        <f>IF(OR(AJ58&lt;0,AJ58&gt;$D58,(F58+H58+J58+L58+N58+P58+R58+T58+V58+X58+Z58+AB58+AD58+AF58+AH58+AJ58)&gt;$D58),"ERROR!!",IFERROR((F58+H58+J58+L58+N58+P58+R58+T58+V58+X58+Z58+AB58+AD58+AF58+AH58+AJ58)/$D58,""))</f>
        <v/>
      </c>
      <c r="AL58" s="27">
        <v>0</v>
      </c>
      <c r="AM58" s="10" t="str">
        <f>IF(OR(AL58&lt;0,AL58&gt;$D58,(F58+H58+J58+L58+N58+P58+R58+T58+V58+X58+Z58+AB58+AD58+AF58+AH58+AJ58+AL58)&gt;$D58),"ERROR!!",IFERROR((F58+H58+J58+L58+N58+P58+R58+T58+V58+X58+Z58+AB58+AD58+AF58+AH58+AJ58+AL58)/$D58,""))</f>
        <v/>
      </c>
      <c r="AN58" s="27">
        <v>0</v>
      </c>
      <c r="AO58" s="10" t="str">
        <f>IF(OR(AN58&lt;0,AN58&gt;$D58,(F58+H58+J58+L58+N58+P58+R58+T58+V58+X58+Z58+AB58+AD58+AF58+AH58+AJ58+AL58+AN58)&gt;$D58),"ERROR!!",IFERROR((F58+H58+J58+L58+N58+P58+R58+T58+V58+X58+Z58+AB58+AD58+AF58+AH58+AJ58+AL58+AN58)/$D58,""))</f>
        <v/>
      </c>
      <c r="AP58" s="27">
        <v>0</v>
      </c>
      <c r="AQ58" s="10" t="str">
        <f>IF(OR(AP58&lt;0,AP58&gt;$D58,(F58+H58+J58+L58+N58+P58+R58+T58+V58+X58+Z58+AB58+AD58+AF58+AH58+AJ58+AL58+AN58+AP58)&gt;$D58),"ERROR!!",IFERROR((F58+H58+J58+L58+N58+P58+R58+T58+V58+X58+Z58+AB58+AD58+AF58+AH58+AJ58+AL58+AN58+AP58)/$D58,""))</f>
        <v/>
      </c>
      <c r="AR58" s="27">
        <v>0</v>
      </c>
      <c r="AS58" s="10" t="str">
        <f>IF(OR(AR58&lt;0,AR58&gt;$D58,(F58+H58+J58+L58+N58+P58+R58+T58+V58+X58+Z58+AB58+AD58+AF58+AH58+AJ58+AL58+AN58+AP58+AR58)&gt;$D58),"ERROR!!",IFERROR((F58+H58+J58+L58+N58+P58+R58+T58+V58+X58+Z58+AB58+AD58+AF58+AH58+AJ58+AL58+AN58+AP58+AR58)/$D58,""))</f>
        <v/>
      </c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</row>
    <row r="59" spans="2:254" s="39" customFormat="1" ht="24.9" customHeight="1" x14ac:dyDescent="0.25">
      <c r="B59" s="24"/>
      <c r="C59" s="25"/>
      <c r="D59" s="22"/>
      <c r="E59" s="9">
        <f t="shared" si="21"/>
        <v>0</v>
      </c>
      <c r="F59" s="26"/>
      <c r="G59" s="10" t="str">
        <f t="shared" ref="G59:G67" si="22">IF(OR(F59&lt;0,F59&gt;$D59),"ERROR!!",IFERROR(F59/$D59,""))</f>
        <v/>
      </c>
      <c r="H59" s="27"/>
      <c r="I59" s="10" t="str">
        <f t="shared" ref="I59:I67" si="23">IF(OR(H59&lt;0,H59&gt;$D59,(F59+H59)&gt;$D59), "ERROR!!",IFERROR((F59+H59)/$D59,""))</f>
        <v/>
      </c>
      <c r="J59" s="27"/>
      <c r="K59" s="10" t="str">
        <f t="shared" ref="K59:K67" si="24">IF(OR(J59&lt;0,J59&gt;$D59,(F59+H59+J59)&gt;$D59),"ERROR!!",IFERROR((F59+H59+J59)/$D59,""))</f>
        <v/>
      </c>
      <c r="L59" s="27"/>
      <c r="M59" s="10" t="str">
        <f t="shared" ref="M59:M67" si="25">IF(OR(L59&lt;0,L59&gt;$D59,(F59+H59+J59+L59)&gt;$D59),"ERROR!!",IFERROR((F59+H59+J59+L59)/$D59,""))</f>
        <v/>
      </c>
      <c r="N59" s="27"/>
      <c r="O59" s="10" t="str">
        <f t="shared" ref="O59:O67" si="26">IF(OR(N59&lt;0,N59&gt;$D59,(F59+H59+J59+L59+N59)&gt;$D59),"ERROR!!",IFERROR((F59+H59+J59+L59+N59)/$D59,""))</f>
        <v/>
      </c>
      <c r="P59" s="27"/>
      <c r="Q59" s="10" t="str">
        <f t="shared" ref="Q59:Q67" si="27">IF(OR(P59&lt;0,P59&gt;$D59,(F59+H59+J59+L59+N59+P59)&gt;$D59),"ERROR!!",IFERROR((F59+H59+J59+L59+N59+P59)/$D59,""))</f>
        <v/>
      </c>
      <c r="R59" s="27"/>
      <c r="S59" s="10" t="str">
        <f t="shared" ref="S59:S67" si="28">IF(OR(R59&lt;0,R59&gt;$D59,(F59+H59+J59+L59+N59+P59+R59)&gt;$D59),"ERROR!!",IFERROR((F59+H59+J59+L59+N59+P59+R59)/$D59,""))</f>
        <v/>
      </c>
      <c r="T59" s="27"/>
      <c r="U59" s="10" t="str">
        <f t="shared" ref="U59:U67" si="29">IF(OR(T59&lt;0,T59&gt;$D59,(F59+H59+J59+L59+N59+P59+R59+T59)&gt;$D59),"ERROR!!",IFERROR((F59+H59+J59+L59+N59+P59+R59+T59)/$D59,""))</f>
        <v/>
      </c>
      <c r="V59" s="27"/>
      <c r="W59" s="10" t="str">
        <f t="shared" ref="W59:W67" si="30">IF(OR(V59&lt;0,V59&gt;$D59,(F59+H59+J59+L59+N59+P59+R59+T59+V59)&gt;$D59),"ERROR!!",IFERROR((F59+H59+J59+L59+N59+P59+R59+T59+V59)/$D59,""))</f>
        <v/>
      </c>
      <c r="X59" s="27"/>
      <c r="Y59" s="10" t="str">
        <f t="shared" ref="Y59:Y67" si="31">IF(OR(X59&lt;0,X59&gt;$D59,(F59+H59+J59+L59+N59+P59+R59+T59+V59+X59)&gt;$D59),"ERROR!!",IFERROR((F59+H59+J59+L59+N59+P59+R59+T59+V59+X59)/$D59,""))</f>
        <v/>
      </c>
      <c r="Z59" s="27"/>
      <c r="AA59" s="10" t="str">
        <f t="shared" ref="AA59:AA67" si="32">IF(OR(Z59&lt;0,Z59&gt;$D59,(F59+H59+J59+L59+N59+P59+R59+T59+V59+X59+Z59)&gt;$D59),"ERROR!!",IFERROR((F59+H59+J59+L59+N59+P59+R59+T59+V59+X59+Z59)/$D59,""))</f>
        <v/>
      </c>
      <c r="AB59" s="27">
        <v>0</v>
      </c>
      <c r="AC59" s="10" t="str">
        <f t="shared" ref="AC59:AC67" si="33">IF(OR(AB59&lt;0,AB59&gt;$D59,(F59+H59+J59+L59+N59+P59+R59+T59+V59+X59+Z59+AB59)&gt;$D59),"ERROR!!",IFERROR((F59+H59+J59+L59+N59+P59+R59+T59+V59+X59+Z59+AB59)/$D59,""))</f>
        <v/>
      </c>
      <c r="AD59" s="27">
        <v>0</v>
      </c>
      <c r="AE59" s="10" t="str">
        <f t="shared" ref="AE59:AE67" si="34">IF(OR(AD59&lt;0,AD59&gt;$D59,(F59+H59+J59+L59+N59+P59+R59+T59+V59+X59+Z59+AB59+AD59)&gt;$D59),"ERROR!!",IFERROR((F59+H59+J59+L59+N59+P59+R59+T59+V59+X59+Z59+AB59+AD59)/$D59,""))</f>
        <v/>
      </c>
      <c r="AF59" s="27">
        <v>0</v>
      </c>
      <c r="AG59" s="10" t="str">
        <f t="shared" ref="AG59:AG67" si="35">IF(OR(AF59&lt;0,AF59&gt;$D59,(F59+H59+J59+L59+N59+P59+R59+T59+V59+X59+Z59+AB59+AD59+AF59)&gt;$D59),"ERROR!!",IFERROR((F59+H59+J59+L59+N59+P59+R59+T59+V59+X59+Z59+AB59+AD59+AF59)/$D59,""))</f>
        <v/>
      </c>
      <c r="AH59" s="27">
        <v>0</v>
      </c>
      <c r="AI59" s="10" t="str">
        <f t="shared" ref="AI59:AI67" si="36">IF(OR(AH59&lt;0,AH59&gt;$D59,(F59+H59+J59+L59+N59+P59+R59+T59+V59+X59+Z59+AB59+AD59+AF59+AH59)&gt;$D59),"ERROR!!",IFERROR((F59+H59+J59+L59+N59+P59+R59+T59+V59+X59+Z59+AB59+AD59+AF59+AH59)/$D59,""))</f>
        <v/>
      </c>
      <c r="AJ59" s="27">
        <v>0</v>
      </c>
      <c r="AK59" s="10" t="str">
        <f t="shared" ref="AK59:AK67" si="37">IF(OR(AJ59&lt;0,AJ59&gt;$D59,(F59+H59+J59+L59+N59+P59+R59+T59+V59+X59+Z59+AB59+AD59+AF59+AH59+AJ59)&gt;$D59),"ERROR!!",IFERROR((F59+H59+J59+L59+N59+P59+R59+T59+V59+X59+Z59+AB59+AD59+AF59+AH59+AJ59)/$D59,""))</f>
        <v/>
      </c>
      <c r="AL59" s="27">
        <v>0</v>
      </c>
      <c r="AM59" s="10" t="str">
        <f t="shared" ref="AM59:AM67" si="38">IF(OR(AL59&lt;0,AL59&gt;$D59,(F59+H59+J59+L59+N59+P59+R59+T59+V59+X59+Z59+AB59+AD59+AF59+AH59+AJ59+AL59)&gt;$D59),"ERROR!!",IFERROR((F59+H59+J59+L59+N59+P59+R59+T59+V59+X59+Z59+AB59+AD59+AF59+AH59+AJ59+AL59)/$D59,""))</f>
        <v/>
      </c>
      <c r="AN59" s="27">
        <v>0</v>
      </c>
      <c r="AO59" s="10" t="str">
        <f t="shared" ref="AO59:AO67" si="39">IF(OR(AN59&lt;0,AN59&gt;$D59,(F59+H59+J59+L59+N59+P59+R59+T59+V59+X59+Z59+AB59+AD59+AF59+AH59+AJ59+AL59+AN59)&gt;$D59),"ERROR!!",IFERROR((F59+H59+J59+L59+N59+P59+R59+T59+V59+X59+Z59+AB59+AD59+AF59+AH59+AJ59+AL59+AN59)/$D59,""))</f>
        <v/>
      </c>
      <c r="AP59" s="27">
        <v>0</v>
      </c>
      <c r="AQ59" s="10" t="str">
        <f t="shared" ref="AQ59:AQ67" si="40">IF(OR(AP59&lt;0,AP59&gt;$D59,(F59+H59+J59+L59+N59+P59+R59+T59+V59+X59+Z59+AB59+AD59+AF59+AH59+AJ59+AL59+AN59+AP59)&gt;$D59),"ERROR!!",IFERROR((F59+H59+J59+L59+N59+P59+R59+T59+V59+X59+Z59+AB59+AD59+AF59+AH59+AJ59+AL59+AN59+AP59)/$D59,""))</f>
        <v/>
      </c>
      <c r="AR59" s="27">
        <v>0</v>
      </c>
      <c r="AS59" s="10" t="str">
        <f t="shared" ref="AS59:AS67" si="41">IF(OR(AR59&lt;0,AR59&gt;$D59,(F59+H59+J59+L59+N59+P59+R59+T59+V59+X59+Z59+AB59+AD59+AF59+AH59+AJ59+AL59+AN59+AP59+AR59)&gt;$D59),"ERROR!!",IFERROR((F59+H59+J59+L59+N59+P59+R59+T59+V59+X59+Z59+AB59+AD59+AF59+AH59+AJ59+AL59+AN59+AP59+AR59)/$D59,""))</f>
        <v/>
      </c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</row>
    <row r="60" spans="2:254" s="39" customFormat="1" ht="24.9" customHeight="1" x14ac:dyDescent="0.25">
      <c r="B60" s="24"/>
      <c r="C60" s="25"/>
      <c r="D60" s="22"/>
      <c r="E60" s="9">
        <f t="shared" si="21"/>
        <v>0</v>
      </c>
      <c r="F60" s="26"/>
      <c r="G60" s="10" t="str">
        <f t="shared" si="22"/>
        <v/>
      </c>
      <c r="H60" s="27"/>
      <c r="I60" s="10" t="str">
        <f t="shared" si="23"/>
        <v/>
      </c>
      <c r="J60" s="27"/>
      <c r="K60" s="10" t="str">
        <f t="shared" si="24"/>
        <v/>
      </c>
      <c r="L60" s="27"/>
      <c r="M60" s="10" t="str">
        <f t="shared" si="25"/>
        <v/>
      </c>
      <c r="N60" s="27"/>
      <c r="O60" s="10" t="str">
        <f t="shared" si="26"/>
        <v/>
      </c>
      <c r="P60" s="27"/>
      <c r="Q60" s="10" t="str">
        <f t="shared" si="27"/>
        <v/>
      </c>
      <c r="R60" s="27"/>
      <c r="S60" s="10" t="str">
        <f t="shared" si="28"/>
        <v/>
      </c>
      <c r="T60" s="27"/>
      <c r="U60" s="10" t="str">
        <f t="shared" si="29"/>
        <v/>
      </c>
      <c r="V60" s="27"/>
      <c r="W60" s="10" t="str">
        <f t="shared" si="30"/>
        <v/>
      </c>
      <c r="X60" s="27"/>
      <c r="Y60" s="10" t="str">
        <f t="shared" si="31"/>
        <v/>
      </c>
      <c r="Z60" s="27"/>
      <c r="AA60" s="10" t="str">
        <f t="shared" si="32"/>
        <v/>
      </c>
      <c r="AB60" s="27">
        <v>0</v>
      </c>
      <c r="AC60" s="10" t="str">
        <f t="shared" si="33"/>
        <v/>
      </c>
      <c r="AD60" s="27">
        <v>0</v>
      </c>
      <c r="AE60" s="10" t="str">
        <f t="shared" si="34"/>
        <v/>
      </c>
      <c r="AF60" s="27">
        <v>0</v>
      </c>
      <c r="AG60" s="10" t="str">
        <f t="shared" si="35"/>
        <v/>
      </c>
      <c r="AH60" s="27">
        <v>0</v>
      </c>
      <c r="AI60" s="10" t="str">
        <f t="shared" si="36"/>
        <v/>
      </c>
      <c r="AJ60" s="27">
        <v>0</v>
      </c>
      <c r="AK60" s="10" t="str">
        <f t="shared" si="37"/>
        <v/>
      </c>
      <c r="AL60" s="27">
        <v>0</v>
      </c>
      <c r="AM60" s="10" t="str">
        <f t="shared" si="38"/>
        <v/>
      </c>
      <c r="AN60" s="27">
        <v>0</v>
      </c>
      <c r="AO60" s="10" t="str">
        <f t="shared" si="39"/>
        <v/>
      </c>
      <c r="AP60" s="27">
        <v>0</v>
      </c>
      <c r="AQ60" s="10" t="str">
        <f t="shared" si="40"/>
        <v/>
      </c>
      <c r="AR60" s="27">
        <v>0</v>
      </c>
      <c r="AS60" s="10" t="str">
        <f t="shared" si="41"/>
        <v/>
      </c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</row>
    <row r="61" spans="2:254" s="39" customFormat="1" ht="24.9" customHeight="1" x14ac:dyDescent="0.25">
      <c r="B61" s="24"/>
      <c r="C61" s="25"/>
      <c r="D61" s="22"/>
      <c r="E61" s="9">
        <f t="shared" si="21"/>
        <v>0</v>
      </c>
      <c r="F61" s="26"/>
      <c r="G61" s="10" t="str">
        <f t="shared" si="22"/>
        <v/>
      </c>
      <c r="H61" s="27"/>
      <c r="I61" s="10" t="str">
        <f t="shared" si="23"/>
        <v/>
      </c>
      <c r="J61" s="27"/>
      <c r="K61" s="10" t="str">
        <f t="shared" si="24"/>
        <v/>
      </c>
      <c r="L61" s="27"/>
      <c r="M61" s="10" t="str">
        <f t="shared" si="25"/>
        <v/>
      </c>
      <c r="N61" s="27"/>
      <c r="O61" s="10" t="str">
        <f t="shared" si="26"/>
        <v/>
      </c>
      <c r="P61" s="27"/>
      <c r="Q61" s="10" t="str">
        <f t="shared" si="27"/>
        <v/>
      </c>
      <c r="R61" s="27"/>
      <c r="S61" s="10" t="str">
        <f t="shared" si="28"/>
        <v/>
      </c>
      <c r="T61" s="27"/>
      <c r="U61" s="10" t="str">
        <f t="shared" si="29"/>
        <v/>
      </c>
      <c r="V61" s="27"/>
      <c r="W61" s="10" t="str">
        <f t="shared" si="30"/>
        <v/>
      </c>
      <c r="X61" s="27"/>
      <c r="Y61" s="10" t="str">
        <f t="shared" si="31"/>
        <v/>
      </c>
      <c r="Z61" s="27"/>
      <c r="AA61" s="10" t="str">
        <f t="shared" si="32"/>
        <v/>
      </c>
      <c r="AB61" s="27">
        <v>0</v>
      </c>
      <c r="AC61" s="10" t="str">
        <f t="shared" si="33"/>
        <v/>
      </c>
      <c r="AD61" s="27">
        <v>0</v>
      </c>
      <c r="AE61" s="10" t="str">
        <f t="shared" si="34"/>
        <v/>
      </c>
      <c r="AF61" s="27">
        <v>0</v>
      </c>
      <c r="AG61" s="10" t="str">
        <f t="shared" si="35"/>
        <v/>
      </c>
      <c r="AH61" s="27">
        <v>0</v>
      </c>
      <c r="AI61" s="10" t="str">
        <f t="shared" si="36"/>
        <v/>
      </c>
      <c r="AJ61" s="27">
        <v>0</v>
      </c>
      <c r="AK61" s="10" t="str">
        <f t="shared" si="37"/>
        <v/>
      </c>
      <c r="AL61" s="27">
        <v>0</v>
      </c>
      <c r="AM61" s="10" t="str">
        <f t="shared" si="38"/>
        <v/>
      </c>
      <c r="AN61" s="27">
        <v>0</v>
      </c>
      <c r="AO61" s="10" t="str">
        <f t="shared" si="39"/>
        <v/>
      </c>
      <c r="AP61" s="27">
        <v>0</v>
      </c>
      <c r="AQ61" s="10" t="str">
        <f t="shared" si="40"/>
        <v/>
      </c>
      <c r="AR61" s="27">
        <v>0</v>
      </c>
      <c r="AS61" s="10" t="str">
        <f t="shared" si="41"/>
        <v/>
      </c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</row>
    <row r="62" spans="2:254" s="39" customFormat="1" ht="24.9" customHeight="1" x14ac:dyDescent="0.25">
      <c r="B62" s="24"/>
      <c r="C62" s="25"/>
      <c r="D62" s="22"/>
      <c r="E62" s="9">
        <f t="shared" si="21"/>
        <v>0</v>
      </c>
      <c r="F62" s="26"/>
      <c r="G62" s="10" t="str">
        <f t="shared" si="22"/>
        <v/>
      </c>
      <c r="H62" s="27"/>
      <c r="I62" s="10" t="str">
        <f t="shared" si="23"/>
        <v/>
      </c>
      <c r="J62" s="27"/>
      <c r="K62" s="10" t="str">
        <f t="shared" si="24"/>
        <v/>
      </c>
      <c r="L62" s="27"/>
      <c r="M62" s="10" t="str">
        <f t="shared" si="25"/>
        <v/>
      </c>
      <c r="N62" s="27"/>
      <c r="O62" s="10" t="str">
        <f t="shared" si="26"/>
        <v/>
      </c>
      <c r="P62" s="27"/>
      <c r="Q62" s="10" t="str">
        <f t="shared" si="27"/>
        <v/>
      </c>
      <c r="R62" s="27"/>
      <c r="S62" s="10" t="str">
        <f t="shared" si="28"/>
        <v/>
      </c>
      <c r="T62" s="27"/>
      <c r="U62" s="10" t="str">
        <f t="shared" si="29"/>
        <v/>
      </c>
      <c r="V62" s="27"/>
      <c r="W62" s="10" t="str">
        <f t="shared" si="30"/>
        <v/>
      </c>
      <c r="X62" s="27"/>
      <c r="Y62" s="10" t="str">
        <f t="shared" si="31"/>
        <v/>
      </c>
      <c r="Z62" s="27"/>
      <c r="AA62" s="10" t="str">
        <f t="shared" si="32"/>
        <v/>
      </c>
      <c r="AB62" s="27">
        <v>0</v>
      </c>
      <c r="AC62" s="10" t="str">
        <f t="shared" si="33"/>
        <v/>
      </c>
      <c r="AD62" s="27">
        <v>0</v>
      </c>
      <c r="AE62" s="10" t="str">
        <f t="shared" si="34"/>
        <v/>
      </c>
      <c r="AF62" s="27">
        <v>0</v>
      </c>
      <c r="AG62" s="10" t="str">
        <f t="shared" si="35"/>
        <v/>
      </c>
      <c r="AH62" s="27">
        <v>0</v>
      </c>
      <c r="AI62" s="10" t="str">
        <f t="shared" si="36"/>
        <v/>
      </c>
      <c r="AJ62" s="27">
        <v>0</v>
      </c>
      <c r="AK62" s="10" t="str">
        <f t="shared" si="37"/>
        <v/>
      </c>
      <c r="AL62" s="27">
        <v>0</v>
      </c>
      <c r="AM62" s="10" t="str">
        <f t="shared" si="38"/>
        <v/>
      </c>
      <c r="AN62" s="27">
        <v>0</v>
      </c>
      <c r="AO62" s="10" t="str">
        <f t="shared" si="39"/>
        <v/>
      </c>
      <c r="AP62" s="27">
        <v>0</v>
      </c>
      <c r="AQ62" s="10" t="str">
        <f t="shared" si="40"/>
        <v/>
      </c>
      <c r="AR62" s="27">
        <v>0</v>
      </c>
      <c r="AS62" s="10" t="str">
        <f t="shared" si="41"/>
        <v/>
      </c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</row>
    <row r="63" spans="2:254" s="39" customFormat="1" ht="24.9" customHeight="1" x14ac:dyDescent="0.25">
      <c r="B63" s="24"/>
      <c r="C63" s="25"/>
      <c r="D63" s="22"/>
      <c r="E63" s="9">
        <f t="shared" si="21"/>
        <v>0</v>
      </c>
      <c r="F63" s="26"/>
      <c r="G63" s="10" t="str">
        <f t="shared" si="22"/>
        <v/>
      </c>
      <c r="H63" s="27"/>
      <c r="I63" s="10" t="str">
        <f t="shared" si="23"/>
        <v/>
      </c>
      <c r="J63" s="27"/>
      <c r="K63" s="10" t="str">
        <f t="shared" si="24"/>
        <v/>
      </c>
      <c r="L63" s="27"/>
      <c r="M63" s="10" t="str">
        <f t="shared" si="25"/>
        <v/>
      </c>
      <c r="N63" s="27"/>
      <c r="O63" s="10" t="str">
        <f t="shared" si="26"/>
        <v/>
      </c>
      <c r="P63" s="27"/>
      <c r="Q63" s="10" t="str">
        <f t="shared" si="27"/>
        <v/>
      </c>
      <c r="R63" s="27"/>
      <c r="S63" s="10" t="str">
        <f t="shared" si="28"/>
        <v/>
      </c>
      <c r="T63" s="27"/>
      <c r="U63" s="10" t="str">
        <f t="shared" si="29"/>
        <v/>
      </c>
      <c r="V63" s="27"/>
      <c r="W63" s="10" t="str">
        <f t="shared" si="30"/>
        <v/>
      </c>
      <c r="X63" s="27"/>
      <c r="Y63" s="10" t="str">
        <f t="shared" si="31"/>
        <v/>
      </c>
      <c r="Z63" s="27"/>
      <c r="AA63" s="10" t="str">
        <f t="shared" si="32"/>
        <v/>
      </c>
      <c r="AB63" s="27">
        <v>0</v>
      </c>
      <c r="AC63" s="10" t="str">
        <f t="shared" si="33"/>
        <v/>
      </c>
      <c r="AD63" s="27">
        <v>0</v>
      </c>
      <c r="AE63" s="10" t="str">
        <f t="shared" si="34"/>
        <v/>
      </c>
      <c r="AF63" s="27">
        <v>0</v>
      </c>
      <c r="AG63" s="10" t="str">
        <f t="shared" si="35"/>
        <v/>
      </c>
      <c r="AH63" s="27">
        <v>0</v>
      </c>
      <c r="AI63" s="10" t="str">
        <f t="shared" si="36"/>
        <v/>
      </c>
      <c r="AJ63" s="27">
        <v>0</v>
      </c>
      <c r="AK63" s="10" t="str">
        <f t="shared" si="37"/>
        <v/>
      </c>
      <c r="AL63" s="27">
        <v>0</v>
      </c>
      <c r="AM63" s="10" t="str">
        <f t="shared" si="38"/>
        <v/>
      </c>
      <c r="AN63" s="27">
        <v>0</v>
      </c>
      <c r="AO63" s="10" t="str">
        <f t="shared" si="39"/>
        <v/>
      </c>
      <c r="AP63" s="27">
        <v>0</v>
      </c>
      <c r="AQ63" s="10" t="str">
        <f t="shared" si="40"/>
        <v/>
      </c>
      <c r="AR63" s="27">
        <v>0</v>
      </c>
      <c r="AS63" s="10" t="str">
        <f t="shared" si="41"/>
        <v/>
      </c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</row>
    <row r="64" spans="2:254" s="39" customFormat="1" ht="24.9" customHeight="1" x14ac:dyDescent="0.25">
      <c r="B64" s="24"/>
      <c r="C64" s="25"/>
      <c r="D64" s="22"/>
      <c r="E64" s="9">
        <f t="shared" si="21"/>
        <v>0</v>
      </c>
      <c r="F64" s="26"/>
      <c r="G64" s="10" t="str">
        <f t="shared" si="22"/>
        <v/>
      </c>
      <c r="H64" s="27"/>
      <c r="I64" s="10" t="str">
        <f t="shared" si="23"/>
        <v/>
      </c>
      <c r="J64" s="27"/>
      <c r="K64" s="10" t="str">
        <f t="shared" si="24"/>
        <v/>
      </c>
      <c r="L64" s="27"/>
      <c r="M64" s="10" t="str">
        <f t="shared" si="25"/>
        <v/>
      </c>
      <c r="N64" s="27"/>
      <c r="O64" s="10" t="str">
        <f t="shared" si="26"/>
        <v/>
      </c>
      <c r="P64" s="27"/>
      <c r="Q64" s="10" t="str">
        <f t="shared" si="27"/>
        <v/>
      </c>
      <c r="R64" s="27"/>
      <c r="S64" s="10" t="str">
        <f t="shared" si="28"/>
        <v/>
      </c>
      <c r="T64" s="27"/>
      <c r="U64" s="10" t="str">
        <f t="shared" si="29"/>
        <v/>
      </c>
      <c r="V64" s="27"/>
      <c r="W64" s="10" t="str">
        <f t="shared" si="30"/>
        <v/>
      </c>
      <c r="X64" s="27"/>
      <c r="Y64" s="10" t="str">
        <f t="shared" si="31"/>
        <v/>
      </c>
      <c r="Z64" s="27"/>
      <c r="AA64" s="10" t="str">
        <f t="shared" si="32"/>
        <v/>
      </c>
      <c r="AB64" s="27">
        <v>0</v>
      </c>
      <c r="AC64" s="10" t="str">
        <f t="shared" si="33"/>
        <v/>
      </c>
      <c r="AD64" s="27">
        <v>0</v>
      </c>
      <c r="AE64" s="10" t="str">
        <f t="shared" si="34"/>
        <v/>
      </c>
      <c r="AF64" s="27">
        <v>0</v>
      </c>
      <c r="AG64" s="10" t="str">
        <f t="shared" si="35"/>
        <v/>
      </c>
      <c r="AH64" s="27">
        <v>0</v>
      </c>
      <c r="AI64" s="10" t="str">
        <f t="shared" si="36"/>
        <v/>
      </c>
      <c r="AJ64" s="27">
        <v>0</v>
      </c>
      <c r="AK64" s="10" t="str">
        <f t="shared" si="37"/>
        <v/>
      </c>
      <c r="AL64" s="27">
        <v>0</v>
      </c>
      <c r="AM64" s="10" t="str">
        <f t="shared" si="38"/>
        <v/>
      </c>
      <c r="AN64" s="27">
        <v>0</v>
      </c>
      <c r="AO64" s="10" t="str">
        <f t="shared" si="39"/>
        <v/>
      </c>
      <c r="AP64" s="27">
        <v>0</v>
      </c>
      <c r="AQ64" s="10" t="str">
        <f t="shared" si="40"/>
        <v/>
      </c>
      <c r="AR64" s="27">
        <v>0</v>
      </c>
      <c r="AS64" s="10" t="str">
        <f t="shared" si="41"/>
        <v/>
      </c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</row>
    <row r="65" spans="2:254" s="39" customFormat="1" ht="24.9" customHeight="1" x14ac:dyDescent="0.25">
      <c r="B65" s="24"/>
      <c r="C65" s="25"/>
      <c r="D65" s="22"/>
      <c r="E65" s="9">
        <f t="shared" si="21"/>
        <v>0</v>
      </c>
      <c r="F65" s="26"/>
      <c r="G65" s="10" t="str">
        <f t="shared" si="22"/>
        <v/>
      </c>
      <c r="H65" s="27"/>
      <c r="I65" s="10" t="str">
        <f t="shared" si="23"/>
        <v/>
      </c>
      <c r="J65" s="27"/>
      <c r="K65" s="10" t="str">
        <f t="shared" si="24"/>
        <v/>
      </c>
      <c r="L65" s="27"/>
      <c r="M65" s="10" t="str">
        <f t="shared" si="25"/>
        <v/>
      </c>
      <c r="N65" s="27"/>
      <c r="O65" s="10" t="str">
        <f t="shared" si="26"/>
        <v/>
      </c>
      <c r="P65" s="27"/>
      <c r="Q65" s="10" t="str">
        <f t="shared" si="27"/>
        <v/>
      </c>
      <c r="R65" s="27"/>
      <c r="S65" s="10" t="str">
        <f t="shared" si="28"/>
        <v/>
      </c>
      <c r="T65" s="27"/>
      <c r="U65" s="10" t="str">
        <f t="shared" si="29"/>
        <v/>
      </c>
      <c r="V65" s="27"/>
      <c r="W65" s="10" t="str">
        <f t="shared" si="30"/>
        <v/>
      </c>
      <c r="X65" s="27"/>
      <c r="Y65" s="10" t="str">
        <f t="shared" si="31"/>
        <v/>
      </c>
      <c r="Z65" s="27"/>
      <c r="AA65" s="10" t="str">
        <f t="shared" si="32"/>
        <v/>
      </c>
      <c r="AB65" s="27">
        <v>0</v>
      </c>
      <c r="AC65" s="10" t="str">
        <f t="shared" si="33"/>
        <v/>
      </c>
      <c r="AD65" s="27">
        <v>0</v>
      </c>
      <c r="AE65" s="10" t="str">
        <f t="shared" si="34"/>
        <v/>
      </c>
      <c r="AF65" s="27">
        <v>0</v>
      </c>
      <c r="AG65" s="10" t="str">
        <f t="shared" si="35"/>
        <v/>
      </c>
      <c r="AH65" s="27">
        <v>0</v>
      </c>
      <c r="AI65" s="10" t="str">
        <f t="shared" si="36"/>
        <v/>
      </c>
      <c r="AJ65" s="27">
        <v>0</v>
      </c>
      <c r="AK65" s="10" t="str">
        <f t="shared" si="37"/>
        <v/>
      </c>
      <c r="AL65" s="27">
        <v>0</v>
      </c>
      <c r="AM65" s="10" t="str">
        <f t="shared" si="38"/>
        <v/>
      </c>
      <c r="AN65" s="27">
        <v>0</v>
      </c>
      <c r="AO65" s="10" t="str">
        <f t="shared" si="39"/>
        <v/>
      </c>
      <c r="AP65" s="27">
        <v>0</v>
      </c>
      <c r="AQ65" s="10" t="str">
        <f t="shared" si="40"/>
        <v/>
      </c>
      <c r="AR65" s="27">
        <v>0</v>
      </c>
      <c r="AS65" s="10" t="str">
        <f t="shared" si="41"/>
        <v/>
      </c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</row>
    <row r="66" spans="2:254" s="39" customFormat="1" ht="24.9" customHeight="1" x14ac:dyDescent="0.25">
      <c r="B66" s="24"/>
      <c r="C66" s="25"/>
      <c r="D66" s="22"/>
      <c r="E66" s="9">
        <f t="shared" si="21"/>
        <v>0</v>
      </c>
      <c r="F66" s="26"/>
      <c r="G66" s="10" t="str">
        <f t="shared" si="22"/>
        <v/>
      </c>
      <c r="H66" s="27"/>
      <c r="I66" s="10" t="str">
        <f t="shared" si="23"/>
        <v/>
      </c>
      <c r="J66" s="27"/>
      <c r="K66" s="10" t="str">
        <f t="shared" si="24"/>
        <v/>
      </c>
      <c r="L66" s="27"/>
      <c r="M66" s="10" t="str">
        <f t="shared" si="25"/>
        <v/>
      </c>
      <c r="N66" s="27"/>
      <c r="O66" s="10" t="str">
        <f t="shared" si="26"/>
        <v/>
      </c>
      <c r="P66" s="27"/>
      <c r="Q66" s="10" t="str">
        <f t="shared" si="27"/>
        <v/>
      </c>
      <c r="R66" s="27"/>
      <c r="S66" s="10" t="str">
        <f t="shared" si="28"/>
        <v/>
      </c>
      <c r="T66" s="27"/>
      <c r="U66" s="10" t="str">
        <f t="shared" si="29"/>
        <v/>
      </c>
      <c r="V66" s="27"/>
      <c r="W66" s="10" t="str">
        <f t="shared" si="30"/>
        <v/>
      </c>
      <c r="X66" s="27"/>
      <c r="Y66" s="10" t="str">
        <f t="shared" si="31"/>
        <v/>
      </c>
      <c r="Z66" s="27"/>
      <c r="AA66" s="10" t="str">
        <f t="shared" si="32"/>
        <v/>
      </c>
      <c r="AB66" s="27">
        <v>0</v>
      </c>
      <c r="AC66" s="10" t="str">
        <f t="shared" si="33"/>
        <v/>
      </c>
      <c r="AD66" s="27">
        <v>0</v>
      </c>
      <c r="AE66" s="10" t="str">
        <f t="shared" si="34"/>
        <v/>
      </c>
      <c r="AF66" s="27">
        <v>0</v>
      </c>
      <c r="AG66" s="10" t="str">
        <f t="shared" si="35"/>
        <v/>
      </c>
      <c r="AH66" s="27">
        <v>0</v>
      </c>
      <c r="AI66" s="10" t="str">
        <f t="shared" si="36"/>
        <v/>
      </c>
      <c r="AJ66" s="27">
        <v>0</v>
      </c>
      <c r="AK66" s="10" t="str">
        <f t="shared" si="37"/>
        <v/>
      </c>
      <c r="AL66" s="27">
        <v>0</v>
      </c>
      <c r="AM66" s="10" t="str">
        <f t="shared" si="38"/>
        <v/>
      </c>
      <c r="AN66" s="27">
        <v>0</v>
      </c>
      <c r="AO66" s="10" t="str">
        <f t="shared" si="39"/>
        <v/>
      </c>
      <c r="AP66" s="27">
        <v>0</v>
      </c>
      <c r="AQ66" s="10" t="str">
        <f t="shared" si="40"/>
        <v/>
      </c>
      <c r="AR66" s="27">
        <v>0</v>
      </c>
      <c r="AS66" s="10" t="str">
        <f t="shared" si="41"/>
        <v/>
      </c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</row>
    <row r="67" spans="2:254" s="39" customFormat="1" ht="24.9" customHeight="1" thickBot="1" x14ac:dyDescent="0.3">
      <c r="B67" s="24"/>
      <c r="C67" s="24"/>
      <c r="D67" s="22"/>
      <c r="E67" s="9">
        <f t="shared" si="21"/>
        <v>0</v>
      </c>
      <c r="F67" s="26"/>
      <c r="G67" s="10" t="str">
        <f t="shared" si="22"/>
        <v/>
      </c>
      <c r="H67" s="27"/>
      <c r="I67" s="10" t="str">
        <f t="shared" si="23"/>
        <v/>
      </c>
      <c r="J67" s="27"/>
      <c r="K67" s="10" t="str">
        <f t="shared" si="24"/>
        <v/>
      </c>
      <c r="L67" s="27"/>
      <c r="M67" s="10" t="str">
        <f t="shared" si="25"/>
        <v/>
      </c>
      <c r="N67" s="27"/>
      <c r="O67" s="10" t="str">
        <f t="shared" si="26"/>
        <v/>
      </c>
      <c r="P67" s="27"/>
      <c r="Q67" s="10" t="str">
        <f t="shared" si="27"/>
        <v/>
      </c>
      <c r="R67" s="27"/>
      <c r="S67" s="10" t="str">
        <f t="shared" si="28"/>
        <v/>
      </c>
      <c r="T67" s="27"/>
      <c r="U67" s="10" t="str">
        <f t="shared" si="29"/>
        <v/>
      </c>
      <c r="V67" s="27"/>
      <c r="W67" s="10" t="str">
        <f t="shared" si="30"/>
        <v/>
      </c>
      <c r="X67" s="27"/>
      <c r="Y67" s="10" t="str">
        <f t="shared" si="31"/>
        <v/>
      </c>
      <c r="Z67" s="27"/>
      <c r="AA67" s="10" t="str">
        <f t="shared" si="32"/>
        <v/>
      </c>
      <c r="AB67" s="27">
        <v>0</v>
      </c>
      <c r="AC67" s="10" t="str">
        <f t="shared" si="33"/>
        <v/>
      </c>
      <c r="AD67" s="27">
        <v>0</v>
      </c>
      <c r="AE67" s="10" t="str">
        <f t="shared" si="34"/>
        <v/>
      </c>
      <c r="AF67" s="27">
        <v>0</v>
      </c>
      <c r="AG67" s="10" t="str">
        <f t="shared" si="35"/>
        <v/>
      </c>
      <c r="AH67" s="27">
        <v>0</v>
      </c>
      <c r="AI67" s="10" t="str">
        <f t="shared" si="36"/>
        <v/>
      </c>
      <c r="AJ67" s="27">
        <v>0</v>
      </c>
      <c r="AK67" s="10" t="str">
        <f t="shared" si="37"/>
        <v/>
      </c>
      <c r="AL67" s="27">
        <v>0</v>
      </c>
      <c r="AM67" s="10" t="str">
        <f t="shared" si="38"/>
        <v/>
      </c>
      <c r="AN67" s="27">
        <v>0</v>
      </c>
      <c r="AO67" s="10" t="str">
        <f t="shared" si="39"/>
        <v/>
      </c>
      <c r="AP67" s="27">
        <v>0</v>
      </c>
      <c r="AQ67" s="10" t="str">
        <f t="shared" si="40"/>
        <v/>
      </c>
      <c r="AR67" s="27">
        <v>0</v>
      </c>
      <c r="AS67" s="10" t="str">
        <f t="shared" si="41"/>
        <v/>
      </c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</row>
    <row r="68" spans="2:254" s="41" customFormat="1" ht="24.9" customHeight="1" thickBot="1" x14ac:dyDescent="0.3">
      <c r="B68" s="11" t="s">
        <v>46</v>
      </c>
      <c r="C68" s="11"/>
      <c r="D68" s="13">
        <f>SUM(D9:D67)</f>
        <v>264380</v>
      </c>
      <c r="E68" s="13">
        <f>SUM(E9:E67)</f>
        <v>264380</v>
      </c>
      <c r="F68" s="14">
        <f>SUM(F9:F67)</f>
        <v>0</v>
      </c>
      <c r="G68" s="15"/>
      <c r="H68" s="16">
        <f>SUM(H9:H67)</f>
        <v>0</v>
      </c>
      <c r="I68" s="15"/>
      <c r="J68" s="16">
        <f>SUM(J9:J67)</f>
        <v>0</v>
      </c>
      <c r="K68" s="15"/>
      <c r="L68" s="16">
        <f>SUM(L9:L67)</f>
        <v>0</v>
      </c>
      <c r="M68" s="15"/>
      <c r="N68" s="16">
        <f>SUM(N9:N67)</f>
        <v>0</v>
      </c>
      <c r="O68" s="15"/>
      <c r="P68" s="16">
        <f>SUM(P9:P67)</f>
        <v>0</v>
      </c>
      <c r="Q68" s="15"/>
      <c r="R68" s="16">
        <f>SUM(R9:R67)</f>
        <v>0</v>
      </c>
      <c r="S68" s="15"/>
      <c r="T68" s="16">
        <f>SUM(T9:T67)</f>
        <v>0</v>
      </c>
      <c r="U68" s="15"/>
      <c r="V68" s="16">
        <f>SUM(V9:V67)</f>
        <v>0</v>
      </c>
      <c r="W68" s="15"/>
      <c r="X68" s="16">
        <f>SUM(X9:X67)</f>
        <v>0</v>
      </c>
      <c r="Y68" s="15"/>
      <c r="Z68" s="16">
        <f>SUM(Z9:Z67)</f>
        <v>0</v>
      </c>
      <c r="AA68" s="15"/>
      <c r="AB68" s="16">
        <f>SUM(AB9:AB67)</f>
        <v>0</v>
      </c>
      <c r="AC68" s="15"/>
      <c r="AD68" s="16">
        <f>SUM(AD9:AD67)</f>
        <v>0</v>
      </c>
      <c r="AE68" s="15"/>
      <c r="AF68" s="16">
        <f>SUM(AF9:AF67)</f>
        <v>0</v>
      </c>
      <c r="AG68" s="15"/>
      <c r="AH68" s="16">
        <f>SUM(AH9:AH67)</f>
        <v>0</v>
      </c>
      <c r="AI68" s="15"/>
      <c r="AJ68" s="16">
        <f>SUM(AJ9:AJ67)</f>
        <v>0</v>
      </c>
      <c r="AK68" s="15"/>
      <c r="AL68" s="16">
        <f>SUM(AL9:AL67)</f>
        <v>0</v>
      </c>
      <c r="AM68" s="15"/>
      <c r="AN68" s="16">
        <f>SUM(AN9:AN67)</f>
        <v>0</v>
      </c>
      <c r="AO68" s="15"/>
      <c r="AP68" s="16">
        <f>SUM(AP9:AP67)</f>
        <v>0</v>
      </c>
      <c r="AQ68" s="15"/>
      <c r="AR68" s="16">
        <f>SUM(AR9:AR67)</f>
        <v>0</v>
      </c>
      <c r="AS68" s="15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40"/>
      <c r="CO68" s="40"/>
      <c r="CP68" s="40"/>
      <c r="CQ68" s="40"/>
      <c r="CR68" s="40"/>
      <c r="CS68" s="40"/>
      <c r="CT68" s="40"/>
      <c r="CU68" s="40"/>
      <c r="CV68" s="40"/>
      <c r="CW68" s="40"/>
      <c r="CX68" s="40"/>
      <c r="CY68" s="40"/>
      <c r="CZ68" s="40"/>
      <c r="DA68" s="40"/>
      <c r="DB68" s="40"/>
      <c r="DC68" s="40"/>
      <c r="DD68" s="40"/>
      <c r="DE68" s="40"/>
      <c r="DF68" s="40"/>
      <c r="DG68" s="40"/>
      <c r="DH68" s="40"/>
      <c r="DI68" s="40"/>
      <c r="DJ68" s="40"/>
      <c r="DK68" s="40"/>
      <c r="DL68" s="40"/>
      <c r="DM68" s="40"/>
      <c r="DN68" s="40"/>
      <c r="DO68" s="40"/>
      <c r="DP68" s="40"/>
      <c r="DQ68" s="40"/>
      <c r="DR68" s="40"/>
      <c r="DS68" s="40"/>
      <c r="DT68" s="40"/>
      <c r="DU68" s="40"/>
      <c r="DV68" s="40"/>
      <c r="DW68" s="40"/>
      <c r="DX68" s="40"/>
      <c r="DY68" s="40"/>
      <c r="DZ68" s="40"/>
      <c r="EA68" s="40"/>
      <c r="EB68" s="40"/>
      <c r="EC68" s="40"/>
      <c r="ED68" s="40"/>
      <c r="EE68" s="40"/>
      <c r="EF68" s="40"/>
      <c r="EG68" s="40"/>
      <c r="EH68" s="40"/>
      <c r="EI68" s="40"/>
      <c r="EJ68" s="40"/>
      <c r="EK68" s="40"/>
      <c r="EL68" s="40"/>
      <c r="EM68" s="40"/>
      <c r="EN68" s="40"/>
      <c r="EO68" s="40"/>
      <c r="EP68" s="40"/>
      <c r="EQ68" s="40"/>
      <c r="ER68" s="40"/>
      <c r="ES68" s="40"/>
      <c r="ET68" s="40"/>
      <c r="EU68" s="40"/>
      <c r="EV68" s="40"/>
      <c r="EW68" s="40"/>
      <c r="EX68" s="40"/>
      <c r="EY68" s="40"/>
      <c r="EZ68" s="40"/>
      <c r="FA68" s="40"/>
      <c r="FB68" s="40"/>
      <c r="FC68" s="40"/>
      <c r="FD68" s="40"/>
      <c r="FE68" s="40"/>
      <c r="FF68" s="40"/>
      <c r="FG68" s="40"/>
      <c r="FH68" s="40"/>
      <c r="FI68" s="40"/>
      <c r="FJ68" s="40"/>
      <c r="FK68" s="40"/>
      <c r="FL68" s="40"/>
      <c r="FM68" s="40"/>
      <c r="FN68" s="40"/>
      <c r="FO68" s="40"/>
      <c r="FP68" s="40"/>
      <c r="FQ68" s="40"/>
      <c r="FR68" s="40"/>
      <c r="FS68" s="40"/>
      <c r="FT68" s="40"/>
      <c r="FU68" s="40"/>
      <c r="FV68" s="40"/>
      <c r="FW68" s="40"/>
      <c r="FX68" s="40"/>
      <c r="FY68" s="40"/>
      <c r="FZ68" s="40"/>
      <c r="GA68" s="40"/>
      <c r="GB68" s="40"/>
      <c r="GC68" s="40"/>
      <c r="GD68" s="40"/>
      <c r="GE68" s="40"/>
      <c r="GF68" s="40"/>
      <c r="GG68" s="40"/>
      <c r="GH68" s="40"/>
      <c r="GI68" s="40"/>
      <c r="GJ68" s="40"/>
      <c r="GK68" s="40"/>
      <c r="GL68" s="40"/>
      <c r="GM68" s="40"/>
      <c r="GN68" s="40"/>
      <c r="GO68" s="40"/>
      <c r="GP68" s="40"/>
      <c r="GQ68" s="40"/>
      <c r="GR68" s="40"/>
      <c r="GS68" s="40"/>
      <c r="GT68" s="40"/>
      <c r="GU68" s="40"/>
      <c r="GV68" s="40"/>
      <c r="GW68" s="40"/>
      <c r="GX68" s="40"/>
      <c r="GY68" s="40"/>
      <c r="GZ68" s="40"/>
      <c r="HA68" s="40"/>
      <c r="HB68" s="40"/>
      <c r="HC68" s="40"/>
      <c r="HD68" s="40"/>
      <c r="HE68" s="40"/>
      <c r="HF68" s="40"/>
      <c r="HG68" s="40"/>
      <c r="HH68" s="40"/>
      <c r="HI68" s="40"/>
      <c r="HJ68" s="40"/>
      <c r="HK68" s="40"/>
      <c r="HL68" s="40"/>
      <c r="HM68" s="40"/>
      <c r="HN68" s="40"/>
      <c r="HO68" s="40"/>
      <c r="HP68" s="40"/>
      <c r="HQ68" s="40"/>
      <c r="HR68" s="40"/>
      <c r="HS68" s="40"/>
      <c r="HT68" s="40"/>
      <c r="HU68" s="40"/>
      <c r="HV68" s="40"/>
      <c r="HW68" s="40"/>
      <c r="HX68" s="40"/>
      <c r="HY68" s="40"/>
      <c r="HZ68" s="40"/>
      <c r="IA68" s="40"/>
      <c r="IB68" s="40"/>
      <c r="IC68" s="40"/>
      <c r="ID68" s="40"/>
      <c r="IE68" s="40"/>
      <c r="IF68" s="40"/>
      <c r="IG68" s="40"/>
      <c r="IH68" s="40"/>
      <c r="II68" s="40"/>
      <c r="IJ68" s="40"/>
      <c r="IK68" s="40"/>
      <c r="IL68" s="40"/>
      <c r="IM68" s="40"/>
      <c r="IN68" s="40"/>
      <c r="IO68" s="40"/>
      <c r="IP68" s="40"/>
      <c r="IQ68" s="40"/>
      <c r="IR68" s="40"/>
      <c r="IS68" s="40"/>
      <c r="IT68" s="40"/>
    </row>
    <row r="69" spans="2:254" s="41" customFormat="1" ht="24.9" customHeight="1" thickTop="1" x14ac:dyDescent="0.25">
      <c r="B69" s="17" t="s">
        <v>104</v>
      </c>
      <c r="C69" s="12"/>
      <c r="D69" s="21"/>
      <c r="E69" s="20"/>
      <c r="F69" s="18" t="str">
        <f>IF(SUM(F9:F67)&gt;0,$D68-F68,"")</f>
        <v/>
      </c>
      <c r="G69" s="19"/>
      <c r="H69" s="18" t="str">
        <f>IF(SUM(H9:H67)&gt;0,$D68-F68-H68,"")</f>
        <v/>
      </c>
      <c r="I69" s="19"/>
      <c r="J69" s="18" t="str">
        <f>IF(SUM(J9:J67)&gt;0,$D68-F68-H68-J68,"")</f>
        <v/>
      </c>
      <c r="K69" s="19"/>
      <c r="L69" s="18" t="str">
        <f>IF(SUM(L9:L67)&gt;0,$D68-F68-H68-J68-L68,"")</f>
        <v/>
      </c>
      <c r="M69" s="19"/>
      <c r="N69" s="18" t="str">
        <f>IF(SUM(N9:N67)&gt;0,$D68-F68-H68-J68-L68-N68,"")</f>
        <v/>
      </c>
      <c r="O69" s="19"/>
      <c r="P69" s="18" t="str">
        <f>IF(SUM(P9:P67)&gt;0,$D68-F68-H68-J68-L68-N68-P68,"")</f>
        <v/>
      </c>
      <c r="Q69" s="19"/>
      <c r="R69" s="18" t="str">
        <f>IF(SUM(R9:R67)&gt;0,$D68-F68-H68-J68-L68-N68-P68-R68,"")</f>
        <v/>
      </c>
      <c r="S69" s="19"/>
      <c r="T69" s="18" t="str">
        <f>IF(SUM(T9:T67)&gt;0,$D68-F68-H68-J68-L68-N68-P68-R68-T68,"")</f>
        <v/>
      </c>
      <c r="U69" s="19"/>
      <c r="V69" s="18" t="str">
        <f>IF(SUM(V9:V67)&gt;0,$D68-F68-H68-J68-L68-N68-P68-R68-T68-V68,"")</f>
        <v/>
      </c>
      <c r="W69" s="19"/>
      <c r="X69" s="18" t="str">
        <f>IF(SUM(X9:X67)&gt;0,$D68-F68-H68-J68-L68-N68-P68-R68-T68-V68-X68,"")</f>
        <v/>
      </c>
      <c r="Y69" s="19"/>
      <c r="Z69" s="18" t="str">
        <f>IF(SUM(Z9:Z67)&gt;0,$D68-F68-H68-J68-L68-N68-P68-R68-T68-V68-X68-Z68,"")</f>
        <v/>
      </c>
      <c r="AA69" s="19"/>
      <c r="AB69" s="18" t="str">
        <f>IF(SUM(AB9:AB67)&gt;0,$D68-F68-H68-J68-L68-N68-P68-R68-T68-V68-X68-Z68-AB68,"")</f>
        <v/>
      </c>
      <c r="AC69" s="19"/>
      <c r="AD69" s="18" t="str">
        <f>IF(SUM(AD9:AD67)&gt;0,$D68-F68-H68-J68-L68-N68-P68-R68-T68-V68-X68-Z68-AB68-AD68,"")</f>
        <v/>
      </c>
      <c r="AE69" s="19"/>
      <c r="AF69" s="18" t="str">
        <f>IF(SUM(AF9:AF67)&gt;0,$D68-F68-H68-J68-L68-N68-P68-R68-T68-V68-X68-Z68-AB68-AD68-AF68,"")</f>
        <v/>
      </c>
      <c r="AG69" s="19"/>
      <c r="AH69" s="18" t="str">
        <f>IF(SUM(AH9:AH67)&gt;0,$D68-F68-H68-J68-L68-N68-P68-R68-T68-V68-X68-Z68-AB68-AD68-AF68-AH68,"")</f>
        <v/>
      </c>
      <c r="AI69" s="19"/>
      <c r="AJ69" s="18" t="str">
        <f>IF(SUM(AJ9:AJ67)&gt;0,$D68-F68-H68-J68-L68-N68-P68-R68-T68-V68-X68-Z68-AB68-AD68-AF68-AH68-AJ68,"")</f>
        <v/>
      </c>
      <c r="AK69" s="19"/>
      <c r="AL69" s="18" t="str">
        <f>IF(SUM(AL9:AL67)&gt;0,$D68-F68-H68-J68-L68-N68-P68-R68-T68-V68-X68-Z68-AB68-AD68-AF68-AH68-AJ68-AL68,"")</f>
        <v/>
      </c>
      <c r="AM69" s="19"/>
      <c r="AN69" s="18" t="str">
        <f>IF(SUM(AN9:AN67)&gt;0,$D68-F68-H68-J68-L68-N68-P68-R68-T68-V68-X68-Z68-AB68-AD68-AF68-AH68-AJ68-AL68-AN68,"")</f>
        <v/>
      </c>
      <c r="AO69" s="19"/>
      <c r="AP69" s="18" t="str">
        <f>IF(SUM(AP9:AP67)&gt;0,$D68-F68-H68-J68-L68-N68-P68-R68-T68-V68-X68-Z68-AB68-AD68-AF68-AH68-AJ68-AL68-AN68-AP68,"")</f>
        <v/>
      </c>
      <c r="AQ69" s="19"/>
      <c r="AR69" s="18" t="str">
        <f>IF(SUM(AR9:AR67)&gt;0,$D68-F68-H68-J68-L68-N68-P68-R68-T68-V68-X68-Z68-AB68-AD68-AF68-AH68-AJ68-AL68-AN68-AP68-AR68,"")</f>
        <v/>
      </c>
      <c r="AS69" s="19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40"/>
      <c r="CO69" s="40"/>
      <c r="CP69" s="40"/>
      <c r="CQ69" s="40"/>
      <c r="CR69" s="40"/>
      <c r="CS69" s="40"/>
      <c r="CT69" s="40"/>
      <c r="CU69" s="40"/>
      <c r="CV69" s="40"/>
      <c r="CW69" s="40"/>
      <c r="CX69" s="40"/>
      <c r="CY69" s="40"/>
      <c r="CZ69" s="40"/>
      <c r="DA69" s="40"/>
      <c r="DB69" s="40"/>
      <c r="DC69" s="40"/>
      <c r="DD69" s="40"/>
      <c r="DE69" s="40"/>
      <c r="DF69" s="40"/>
      <c r="DG69" s="40"/>
      <c r="DH69" s="40"/>
      <c r="DI69" s="40"/>
      <c r="DJ69" s="40"/>
      <c r="DK69" s="40"/>
      <c r="DL69" s="40"/>
      <c r="DM69" s="40"/>
      <c r="DN69" s="40"/>
      <c r="DO69" s="40"/>
      <c r="DP69" s="40"/>
      <c r="DQ69" s="40"/>
      <c r="DR69" s="40"/>
      <c r="DS69" s="40"/>
      <c r="DT69" s="40"/>
      <c r="DU69" s="40"/>
      <c r="DV69" s="40"/>
      <c r="DW69" s="40"/>
      <c r="DX69" s="40"/>
      <c r="DY69" s="40"/>
      <c r="DZ69" s="40"/>
      <c r="EA69" s="40"/>
      <c r="EB69" s="40"/>
      <c r="EC69" s="40"/>
      <c r="ED69" s="40"/>
      <c r="EE69" s="40"/>
      <c r="EF69" s="40"/>
      <c r="EG69" s="40"/>
      <c r="EH69" s="40"/>
      <c r="EI69" s="40"/>
      <c r="EJ69" s="40"/>
      <c r="EK69" s="40"/>
      <c r="EL69" s="40"/>
      <c r="EM69" s="40"/>
      <c r="EN69" s="40"/>
      <c r="EO69" s="40"/>
      <c r="EP69" s="40"/>
      <c r="EQ69" s="40"/>
      <c r="ER69" s="40"/>
      <c r="ES69" s="40"/>
      <c r="ET69" s="40"/>
      <c r="EU69" s="40"/>
      <c r="EV69" s="40"/>
      <c r="EW69" s="40"/>
      <c r="EX69" s="40"/>
      <c r="EY69" s="40"/>
      <c r="EZ69" s="40"/>
      <c r="FA69" s="40"/>
      <c r="FB69" s="40"/>
      <c r="FC69" s="40"/>
      <c r="FD69" s="40"/>
      <c r="FE69" s="40"/>
      <c r="FF69" s="40"/>
      <c r="FG69" s="40"/>
      <c r="FH69" s="40"/>
      <c r="FI69" s="40"/>
      <c r="FJ69" s="40"/>
      <c r="FK69" s="40"/>
      <c r="FL69" s="40"/>
      <c r="FM69" s="40"/>
      <c r="FN69" s="40"/>
      <c r="FO69" s="40"/>
      <c r="FP69" s="40"/>
      <c r="FQ69" s="40"/>
      <c r="FR69" s="40"/>
      <c r="FS69" s="40"/>
      <c r="FT69" s="40"/>
      <c r="FU69" s="40"/>
      <c r="FV69" s="40"/>
      <c r="FW69" s="40"/>
      <c r="FX69" s="40"/>
      <c r="FY69" s="40"/>
      <c r="FZ69" s="40"/>
      <c r="GA69" s="40"/>
      <c r="GB69" s="40"/>
      <c r="GC69" s="40"/>
      <c r="GD69" s="40"/>
      <c r="GE69" s="40"/>
      <c r="GF69" s="40"/>
      <c r="GG69" s="40"/>
      <c r="GH69" s="40"/>
      <c r="GI69" s="40"/>
      <c r="GJ69" s="40"/>
      <c r="GK69" s="40"/>
      <c r="GL69" s="40"/>
      <c r="GM69" s="40"/>
      <c r="GN69" s="40"/>
      <c r="GO69" s="40"/>
      <c r="GP69" s="40"/>
      <c r="GQ69" s="40"/>
      <c r="GR69" s="40"/>
      <c r="GS69" s="40"/>
      <c r="GT69" s="40"/>
      <c r="GU69" s="40"/>
      <c r="GV69" s="40"/>
      <c r="GW69" s="40"/>
      <c r="GX69" s="40"/>
      <c r="GY69" s="40"/>
      <c r="GZ69" s="40"/>
      <c r="HA69" s="40"/>
      <c r="HB69" s="40"/>
      <c r="HC69" s="40"/>
      <c r="HD69" s="40"/>
      <c r="HE69" s="40"/>
      <c r="HF69" s="40"/>
      <c r="HG69" s="40"/>
      <c r="HH69" s="40"/>
      <c r="HI69" s="40"/>
      <c r="HJ69" s="40"/>
      <c r="HK69" s="40"/>
      <c r="HL69" s="40"/>
      <c r="HM69" s="40"/>
      <c r="HN69" s="40"/>
      <c r="HO69" s="40"/>
      <c r="HP69" s="40"/>
      <c r="HQ69" s="40"/>
      <c r="HR69" s="40"/>
      <c r="HS69" s="40"/>
      <c r="HT69" s="40"/>
      <c r="HU69" s="40"/>
      <c r="HV69" s="40"/>
      <c r="HW69" s="40"/>
      <c r="HX69" s="40"/>
      <c r="HY69" s="40"/>
      <c r="HZ69" s="40"/>
      <c r="IA69" s="40"/>
      <c r="IB69" s="40"/>
      <c r="IC69" s="40"/>
      <c r="ID69" s="40"/>
      <c r="IE69" s="40"/>
      <c r="IF69" s="40"/>
      <c r="IG69" s="40"/>
      <c r="IH69" s="40"/>
      <c r="II69" s="40"/>
      <c r="IJ69" s="40"/>
      <c r="IK69" s="40"/>
      <c r="IL69" s="40"/>
      <c r="IM69" s="40"/>
      <c r="IN69" s="40"/>
      <c r="IO69" s="40"/>
      <c r="IP69" s="40"/>
      <c r="IQ69" s="40"/>
      <c r="IR69" s="40"/>
      <c r="IS69" s="40"/>
      <c r="IT69" s="40"/>
    </row>
    <row r="70" spans="2:254" ht="67.95" customHeight="1" x14ac:dyDescent="0.4">
      <c r="B70" s="28"/>
      <c r="C70" s="29"/>
      <c r="D70" s="30"/>
      <c r="E70" s="30"/>
      <c r="F70" s="29"/>
      <c r="G70" s="29"/>
      <c r="H70" s="29"/>
      <c r="J70" s="32"/>
      <c r="K70" s="32"/>
      <c r="L70" s="32"/>
      <c r="M70" s="32"/>
      <c r="N70" s="32"/>
      <c r="O70" s="32"/>
    </row>
  </sheetData>
  <sheetProtection formatCells="0" formatColumns="0" formatRows="0" selectLockedCells="1"/>
  <pageMargins left="0.25" right="0.25" top="0.21" bottom="0.17" header="0.17" footer="0.16"/>
  <pageSetup scale="45" fitToWidth="4" orientation="portrait" r:id="rId1"/>
  <headerFooter>
    <oddHeader>&amp;R&amp;P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dimon sk8</dc:creator>
  <cp:lastModifiedBy>Larry Statham</cp:lastModifiedBy>
  <cp:lastPrinted>2015-06-25T20:44:41Z</cp:lastPrinted>
  <dcterms:created xsi:type="dcterms:W3CDTF">2015-04-25T00:05:08Z</dcterms:created>
  <dcterms:modified xsi:type="dcterms:W3CDTF">2016-03-02T03:26:34Z</dcterms:modified>
</cp:coreProperties>
</file>